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480" yWindow="135" windowWidth="19440" windowHeight="15600" tabRatio="925" activeTab="2"/>
  </bookViews>
  <sheets>
    <sheet name="Buvn..koptame 2.k." sheetId="24" r:id="rId1"/>
    <sheet name="Lok.2-0" sheetId="32" r:id="rId2"/>
    <sheet name="Obj.2" sheetId="4" r:id="rId3"/>
    <sheet name="Lok.2-1-1" sheetId="3" r:id="rId4"/>
    <sheet name="Lok.2-1-2" sheetId="6" r:id="rId5"/>
    <sheet name="Lok.2-1-3" sheetId="8" r:id="rId6"/>
    <sheet name="Lok.2-2" sheetId="38" r:id="rId7"/>
    <sheet name="Lok.2-3" sheetId="15" r:id="rId8"/>
    <sheet name="Lok.2-4" sheetId="19" r:id="rId9"/>
    <sheet name="Lok.2-5" sheetId="40" r:id="rId10"/>
  </sheets>
  <definedNames>
    <definedName name="_xlnm.Print_Area" localSheetId="0">'Buvn..koptame 2.k.'!$A$1:$E$28</definedName>
    <definedName name="_xlnm.Print_Area" localSheetId="3">'Lok.2-1-1'!$A$1:$P$29</definedName>
    <definedName name="_xlnm.Print_Area" localSheetId="4">'Lok.2-1-2'!$A$1:$P$89</definedName>
    <definedName name="_xlnm.Print_Area" localSheetId="5">'Lok.2-1-3'!$A$1:$P$68</definedName>
    <definedName name="_xlnm.Print_Area" localSheetId="7">'Lok.2-3'!$A$1:$P$79</definedName>
    <definedName name="_xlnm.Print_Area" localSheetId="8">'Lok.2-4'!$A$1:$P$75</definedName>
    <definedName name="_xlnm.Print_Area" localSheetId="2">Obj.2!$A$1:$H$32</definedName>
    <definedName name="_xlnm.Print_Titles" localSheetId="0">'Buvn..koptame 2.k.'!$8:$10</definedName>
    <definedName name="_xlnm.Print_Titles" localSheetId="1">'Lok.2-0'!$10:$12</definedName>
    <definedName name="_xlnm.Print_Titles" localSheetId="3">'Lok.2-1-1'!$11:$13</definedName>
    <definedName name="_xlnm.Print_Titles" localSheetId="4">'Lok.2-1-2'!$11:$13</definedName>
    <definedName name="_xlnm.Print_Titles" localSheetId="5">'Lok.2-1-3'!$11:$13</definedName>
    <definedName name="_xlnm.Print_Titles" localSheetId="6">'Lok.2-2'!$11:$13</definedName>
    <definedName name="_xlnm.Print_Titles" localSheetId="7">'Lok.2-3'!$11:$13</definedName>
    <definedName name="_xlnm.Print_Titles" localSheetId="8">'Lok.2-4'!$11:$13</definedName>
    <definedName name="_xlnm.Print_Titles" localSheetId="2">Obj.2!$11:$13</definedName>
  </definedNames>
  <calcPr calcId="145621" fullPrecision="0" concurrentCalc="0"/>
  <customWorkbookViews>
    <customWorkbookView name="BKD (Isais-var)" guid="{149C8AE0-F420-11D2-A697-00A02401E250}" maximized="1" windowWidth="796" windowHeight="432" tabRatio="615" activeSheetId="2"/>
    <customWorkbookView name="PASŪTĪTĀJS (Isais-var)" guid="{149C8AE1-F420-11D2-A697-00A02401E250}" maximized="1" windowWidth="796" windowHeight="432" tabRatio="615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8" l="1"/>
  <c r="E46" i="8"/>
  <c r="E45" i="8"/>
  <c r="E44" i="8"/>
  <c r="E43" i="8"/>
  <c r="E16" i="8"/>
  <c r="E33" i="8"/>
  <c r="E32" i="8"/>
  <c r="E31" i="8"/>
  <c r="E18" i="8"/>
  <c r="E21" i="8"/>
  <c r="E57" i="8"/>
  <c r="E68" i="6"/>
  <c r="E64" i="6"/>
  <c r="E62" i="6"/>
  <c r="E55" i="6"/>
  <c r="E51" i="6"/>
  <c r="E49" i="6"/>
  <c r="E47" i="6"/>
  <c r="E43" i="6"/>
  <c r="E37" i="6"/>
  <c r="E35" i="6"/>
  <c r="M21" i="3"/>
  <c r="M23" i="3"/>
  <c r="M25" i="3"/>
  <c r="E14" i="4"/>
  <c r="H16" i="6"/>
  <c r="M16" i="6"/>
  <c r="H19" i="6"/>
  <c r="M19" i="6"/>
  <c r="H23" i="6"/>
  <c r="M23" i="6"/>
  <c r="H24" i="6"/>
  <c r="M24" i="6"/>
  <c r="H27" i="6"/>
  <c r="M27" i="6"/>
  <c r="H34" i="6"/>
  <c r="M34" i="6"/>
  <c r="H36" i="6"/>
  <c r="M36" i="6"/>
  <c r="H42" i="6"/>
  <c r="M42" i="6"/>
  <c r="H46" i="6"/>
  <c r="M46" i="6"/>
  <c r="H48" i="6"/>
  <c r="M48" i="6"/>
  <c r="H50" i="6"/>
  <c r="M50" i="6"/>
  <c r="H54" i="6"/>
  <c r="M54" i="6"/>
  <c r="H58" i="6"/>
  <c r="M58" i="6"/>
  <c r="H61" i="6"/>
  <c r="M61" i="6"/>
  <c r="H63" i="6"/>
  <c r="M63" i="6"/>
  <c r="H67" i="6"/>
  <c r="M67" i="6"/>
  <c r="H71" i="6"/>
  <c r="M71" i="6"/>
  <c r="H73" i="6"/>
  <c r="M73" i="6"/>
  <c r="H77" i="6"/>
  <c r="M77" i="6"/>
  <c r="H81" i="6"/>
  <c r="M81" i="6"/>
  <c r="H82" i="6"/>
  <c r="M82" i="6"/>
  <c r="M83" i="6"/>
  <c r="M85" i="6"/>
  <c r="E15" i="4"/>
  <c r="H15" i="8"/>
  <c r="M15" i="8"/>
  <c r="H17" i="8"/>
  <c r="M17" i="8"/>
  <c r="H20" i="8"/>
  <c r="M20" i="8"/>
  <c r="H23" i="8"/>
  <c r="M23" i="8"/>
  <c r="H25" i="8"/>
  <c r="M25" i="8"/>
  <c r="H27" i="8"/>
  <c r="M27" i="8"/>
  <c r="H30" i="8"/>
  <c r="M30" i="8"/>
  <c r="H34" i="8"/>
  <c r="M34" i="8"/>
  <c r="H36" i="8"/>
  <c r="M36" i="8"/>
  <c r="H38" i="8"/>
  <c r="M38" i="8"/>
  <c r="H42" i="8"/>
  <c r="M42" i="8"/>
  <c r="H48" i="8"/>
  <c r="M48" i="8"/>
  <c r="H56" i="8"/>
  <c r="M56" i="8"/>
  <c r="H59" i="8"/>
  <c r="M59" i="8"/>
  <c r="M62" i="8"/>
  <c r="M64" i="8"/>
  <c r="E16" i="4"/>
  <c r="E17" i="4"/>
  <c r="E23" i="4"/>
  <c r="D27" i="4"/>
  <c r="N21" i="3"/>
  <c r="N23" i="3"/>
  <c r="N24" i="3"/>
  <c r="N25" i="3"/>
  <c r="O21" i="3"/>
  <c r="O23" i="3"/>
  <c r="O25" i="3"/>
  <c r="P25" i="3"/>
  <c r="D14" i="4"/>
  <c r="N17" i="6"/>
  <c r="N18" i="6"/>
  <c r="N20" i="6"/>
  <c r="N22" i="6"/>
  <c r="N25" i="6"/>
  <c r="N21" i="6"/>
  <c r="N28" i="6"/>
  <c r="N29" i="6"/>
  <c r="N30" i="6"/>
  <c r="N31" i="6"/>
  <c r="N32" i="6"/>
  <c r="N35" i="6"/>
  <c r="N37" i="6"/>
  <c r="N38" i="6"/>
  <c r="N39" i="6"/>
  <c r="N43" i="6"/>
  <c r="N44" i="6"/>
  <c r="N47" i="6"/>
  <c r="N49" i="6"/>
  <c r="N51" i="6"/>
  <c r="N52" i="6"/>
  <c r="N53" i="6"/>
  <c r="N55" i="6"/>
  <c r="N56" i="6"/>
  <c r="N59" i="6"/>
  <c r="N60" i="6"/>
  <c r="N62" i="6"/>
  <c r="N64" i="6"/>
  <c r="N65" i="6"/>
  <c r="N66" i="6"/>
  <c r="N68" i="6"/>
  <c r="N69" i="6"/>
  <c r="N70" i="6"/>
  <c r="N74" i="6"/>
  <c r="N75" i="6"/>
  <c r="N76" i="6"/>
  <c r="N78" i="6"/>
  <c r="N79" i="6"/>
  <c r="N80" i="6"/>
  <c r="N81" i="6"/>
  <c r="N82" i="6"/>
  <c r="N83" i="6"/>
  <c r="N84" i="6"/>
  <c r="N85" i="6"/>
  <c r="O16" i="6"/>
  <c r="O19" i="6"/>
  <c r="O23" i="6"/>
  <c r="O24" i="6"/>
  <c r="O27" i="6"/>
  <c r="O34" i="6"/>
  <c r="O36" i="6"/>
  <c r="O42" i="6"/>
  <c r="O46" i="6"/>
  <c r="O48" i="6"/>
  <c r="O50" i="6"/>
  <c r="O54" i="6"/>
  <c r="O58" i="6"/>
  <c r="O61" i="6"/>
  <c r="O63" i="6"/>
  <c r="O67" i="6"/>
  <c r="O71" i="6"/>
  <c r="O73" i="6"/>
  <c r="O77" i="6"/>
  <c r="O81" i="6"/>
  <c r="O82" i="6"/>
  <c r="O83" i="6"/>
  <c r="O85" i="6"/>
  <c r="P85" i="6"/>
  <c r="D15" i="4"/>
  <c r="N16" i="8"/>
  <c r="N18" i="8"/>
  <c r="N19" i="8"/>
  <c r="N21" i="8"/>
  <c r="N22" i="8"/>
  <c r="N26" i="8"/>
  <c r="N28" i="8"/>
  <c r="N29" i="8"/>
  <c r="N31" i="8"/>
  <c r="N32" i="8"/>
  <c r="N33" i="8"/>
  <c r="N37" i="8"/>
  <c r="N39" i="8"/>
  <c r="N40" i="8"/>
  <c r="N41" i="8"/>
  <c r="N43" i="8"/>
  <c r="N44" i="8"/>
  <c r="N45" i="8"/>
  <c r="N46" i="8"/>
  <c r="N49" i="8"/>
  <c r="N50" i="8"/>
  <c r="N51" i="8"/>
  <c r="N52" i="8"/>
  <c r="N53" i="8"/>
  <c r="N54" i="8"/>
  <c r="N57" i="8"/>
  <c r="N58" i="8"/>
  <c r="N60" i="8"/>
  <c r="N61" i="8"/>
  <c r="N62" i="8"/>
  <c r="N63" i="8"/>
  <c r="N64" i="8"/>
  <c r="O15" i="8"/>
  <c r="O17" i="8"/>
  <c r="O20" i="8"/>
  <c r="O23" i="8"/>
  <c r="O25" i="8"/>
  <c r="O27" i="8"/>
  <c r="O30" i="8"/>
  <c r="O34" i="8"/>
  <c r="O36" i="8"/>
  <c r="O38" i="8"/>
  <c r="O42" i="8"/>
  <c r="O48" i="8"/>
  <c r="O56" i="8"/>
  <c r="O59" i="8"/>
  <c r="O62" i="8"/>
  <c r="O64" i="8"/>
  <c r="P64" i="8"/>
  <c r="D16" i="4"/>
  <c r="D17" i="4"/>
  <c r="D23" i="4"/>
  <c r="D26" i="4"/>
  <c r="D24" i="4"/>
  <c r="D28" i="4"/>
  <c r="D12" i="24"/>
  <c r="D14" i="24"/>
  <c r="D16" i="24"/>
  <c r="D17" i="24"/>
  <c r="L15" i="38"/>
  <c r="L20" i="38"/>
  <c r="L24" i="38"/>
  <c r="L26" i="38"/>
  <c r="L28" i="38"/>
  <c r="L32" i="38"/>
  <c r="L36" i="38"/>
  <c r="L38" i="38"/>
  <c r="L43" i="38"/>
  <c r="L46" i="38"/>
  <c r="L49" i="38"/>
  <c r="L51" i="38"/>
  <c r="L53" i="38"/>
  <c r="L55" i="38"/>
  <c r="L62" i="38"/>
  <c r="L65" i="38"/>
  <c r="L67" i="38"/>
  <c r="L69" i="38"/>
  <c r="L71" i="38"/>
  <c r="L73" i="38"/>
  <c r="L74" i="38"/>
  <c r="H18" i="4"/>
  <c r="L15" i="15"/>
  <c r="L20" i="15"/>
  <c r="L24" i="15"/>
  <c r="L27" i="15"/>
  <c r="L32" i="15"/>
  <c r="L34" i="15"/>
  <c r="L36" i="15"/>
  <c r="L38" i="15"/>
  <c r="L45" i="15"/>
  <c r="L48" i="15"/>
  <c r="L50" i="15"/>
  <c r="L53" i="15"/>
  <c r="L58" i="15"/>
  <c r="L63" i="15"/>
  <c r="L64" i="15"/>
  <c r="L65" i="15"/>
  <c r="L68" i="15"/>
  <c r="L70" i="15"/>
  <c r="L73" i="15"/>
  <c r="H19" i="4"/>
  <c r="L17" i="19"/>
  <c r="L29" i="19"/>
  <c r="L30" i="19"/>
  <c r="L35" i="19"/>
  <c r="L39" i="19"/>
  <c r="L47" i="19"/>
  <c r="L48" i="19"/>
  <c r="L51" i="19"/>
  <c r="L55" i="19"/>
  <c r="L56" i="19"/>
  <c r="L60" i="19"/>
  <c r="L63" i="19"/>
  <c r="L68" i="19"/>
  <c r="L69" i="19"/>
  <c r="H20" i="4"/>
  <c r="L15" i="40"/>
  <c r="L16" i="40"/>
  <c r="L18" i="40"/>
  <c r="L19" i="40"/>
  <c r="L21" i="40"/>
  <c r="L22" i="40"/>
  <c r="L24" i="40"/>
  <c r="L26" i="40"/>
  <c r="L27" i="40"/>
  <c r="L29" i="40"/>
  <c r="L30" i="40"/>
  <c r="L32" i="40"/>
  <c r="L34" i="40"/>
  <c r="L35" i="40"/>
  <c r="L36" i="40"/>
  <c r="L38" i="40"/>
  <c r="L40" i="40"/>
  <c r="L41" i="40"/>
  <c r="H21" i="4"/>
  <c r="H22" i="4"/>
  <c r="O15" i="38"/>
  <c r="O20" i="38"/>
  <c r="O24" i="38"/>
  <c r="O26" i="38"/>
  <c r="O28" i="38"/>
  <c r="O32" i="38"/>
  <c r="O36" i="38"/>
  <c r="O38" i="38"/>
  <c r="O43" i="38"/>
  <c r="O46" i="38"/>
  <c r="O49" i="38"/>
  <c r="O51" i="38"/>
  <c r="O53" i="38"/>
  <c r="O55" i="38"/>
  <c r="O62" i="38"/>
  <c r="O65" i="38"/>
  <c r="O67" i="38"/>
  <c r="O69" i="38"/>
  <c r="O71" i="38"/>
  <c r="O73" i="38"/>
  <c r="O74" i="38"/>
  <c r="O76" i="38"/>
  <c r="G18" i="4"/>
  <c r="O15" i="15"/>
  <c r="O20" i="15"/>
  <c r="O24" i="15"/>
  <c r="O27" i="15"/>
  <c r="O32" i="15"/>
  <c r="O34" i="15"/>
  <c r="O36" i="15"/>
  <c r="O38" i="15"/>
  <c r="O45" i="15"/>
  <c r="O48" i="15"/>
  <c r="O50" i="15"/>
  <c r="O53" i="15"/>
  <c r="O58" i="15"/>
  <c r="O63" i="15"/>
  <c r="O64" i="15"/>
  <c r="O65" i="15"/>
  <c r="O68" i="15"/>
  <c r="O70" i="15"/>
  <c r="O73" i="15"/>
  <c r="O75" i="15"/>
  <c r="G19" i="4"/>
  <c r="O17" i="19"/>
  <c r="O29" i="19"/>
  <c r="O30" i="19"/>
  <c r="O35" i="19"/>
  <c r="O39" i="19"/>
  <c r="O47" i="19"/>
  <c r="O48" i="19"/>
  <c r="O51" i="19"/>
  <c r="O55" i="19"/>
  <c r="O56" i="19"/>
  <c r="O60" i="19"/>
  <c r="O63" i="19"/>
  <c r="O68" i="19"/>
  <c r="O69" i="19"/>
  <c r="O71" i="19"/>
  <c r="G20" i="4"/>
  <c r="O15" i="40"/>
  <c r="O16" i="40"/>
  <c r="O18" i="40"/>
  <c r="O19" i="40"/>
  <c r="O21" i="40"/>
  <c r="O22" i="40"/>
  <c r="O24" i="40"/>
  <c r="O26" i="40"/>
  <c r="O27" i="40"/>
  <c r="O29" i="40"/>
  <c r="O30" i="40"/>
  <c r="O32" i="40"/>
  <c r="O34" i="40"/>
  <c r="O35" i="40"/>
  <c r="O36" i="40"/>
  <c r="O38" i="40"/>
  <c r="O40" i="40"/>
  <c r="O41" i="40"/>
  <c r="O43" i="40"/>
  <c r="G21" i="4"/>
  <c r="G22" i="4"/>
  <c r="N16" i="38"/>
  <c r="N17" i="38"/>
  <c r="N18" i="38"/>
  <c r="N19" i="38"/>
  <c r="N21" i="38"/>
  <c r="N22" i="38"/>
  <c r="N23" i="38"/>
  <c r="N25" i="38"/>
  <c r="N27" i="38"/>
  <c r="N29" i="38"/>
  <c r="N30" i="38"/>
  <c r="N31" i="38"/>
  <c r="N33" i="38"/>
  <c r="N34" i="38"/>
  <c r="N35" i="38"/>
  <c r="N36" i="38"/>
  <c r="N39" i="38"/>
  <c r="N40" i="38"/>
  <c r="N41" i="38"/>
  <c r="N42" i="38"/>
  <c r="N44" i="38"/>
  <c r="N45" i="38"/>
  <c r="N47" i="38"/>
  <c r="N48" i="38"/>
  <c r="N50" i="38"/>
  <c r="N52" i="38"/>
  <c r="N53" i="38"/>
  <c r="N56" i="38"/>
  <c r="N57" i="38"/>
  <c r="N58" i="38"/>
  <c r="N59" i="38"/>
  <c r="N60" i="38"/>
  <c r="N61" i="38"/>
  <c r="N63" i="38"/>
  <c r="N64" i="38"/>
  <c r="N66" i="38"/>
  <c r="N68" i="38"/>
  <c r="N70" i="38"/>
  <c r="N72" i="38"/>
  <c r="N74" i="38"/>
  <c r="N75" i="38"/>
  <c r="N76" i="38"/>
  <c r="F18" i="4"/>
  <c r="N16" i="15"/>
  <c r="N17" i="15"/>
  <c r="N18" i="15"/>
  <c r="N19" i="15"/>
  <c r="N21" i="15"/>
  <c r="N22" i="15"/>
  <c r="N23" i="15"/>
  <c r="N25" i="15"/>
  <c r="N26" i="15"/>
  <c r="N28" i="15"/>
  <c r="N29" i="15"/>
  <c r="N30" i="15"/>
  <c r="N31" i="15"/>
  <c r="N33" i="15"/>
  <c r="N37" i="15"/>
  <c r="N39" i="15"/>
  <c r="N40" i="15"/>
  <c r="N41" i="15"/>
  <c r="N42" i="15"/>
  <c r="N43" i="15"/>
  <c r="N46" i="15"/>
  <c r="N47" i="15"/>
  <c r="N49" i="15"/>
  <c r="N51" i="15"/>
  <c r="N52" i="15"/>
  <c r="N54" i="15"/>
  <c r="N55" i="15"/>
  <c r="N56" i="15"/>
  <c r="N57" i="15"/>
  <c r="N59" i="15"/>
  <c r="N60" i="15"/>
  <c r="N61" i="15"/>
  <c r="N62" i="15"/>
  <c r="N64" i="15"/>
  <c r="N65" i="15"/>
  <c r="N66" i="15"/>
  <c r="N69" i="15"/>
  <c r="N71" i="15"/>
  <c r="N72" i="15"/>
  <c r="N73" i="15"/>
  <c r="N74" i="15"/>
  <c r="N75" i="15"/>
  <c r="F19" i="4"/>
  <c r="N17" i="19"/>
  <c r="N31" i="19"/>
  <c r="N32" i="19"/>
  <c r="N33" i="19"/>
  <c r="N34" i="19"/>
  <c r="N36" i="19"/>
  <c r="N37" i="19"/>
  <c r="N38" i="19"/>
  <c r="N40" i="19"/>
  <c r="N41" i="19"/>
  <c r="N42" i="19"/>
  <c r="N43" i="19"/>
  <c r="N44" i="19"/>
  <c r="N45" i="19"/>
  <c r="N49" i="19"/>
  <c r="N50" i="19"/>
  <c r="N52" i="19"/>
  <c r="N53" i="19"/>
  <c r="N54" i="19"/>
  <c r="N55" i="19"/>
  <c r="N57" i="19"/>
  <c r="N58" i="19"/>
  <c r="N59" i="19"/>
  <c r="N61" i="19"/>
  <c r="N62" i="19"/>
  <c r="N64" i="19"/>
  <c r="N65" i="19"/>
  <c r="N66" i="19"/>
  <c r="N67" i="19"/>
  <c r="N68" i="19"/>
  <c r="N69" i="19"/>
  <c r="N70" i="19"/>
  <c r="N71" i="19"/>
  <c r="F20" i="4"/>
  <c r="N17" i="40"/>
  <c r="N20" i="40"/>
  <c r="N23" i="40"/>
  <c r="N24" i="40"/>
  <c r="N28" i="40"/>
  <c r="N31" i="40"/>
  <c r="N32" i="40"/>
  <c r="N37" i="40"/>
  <c r="N39" i="40"/>
  <c r="N40" i="40"/>
  <c r="N41" i="40"/>
  <c r="N42" i="40"/>
  <c r="N43" i="40"/>
  <c r="F21" i="4"/>
  <c r="F22" i="4"/>
  <c r="H15" i="38"/>
  <c r="M15" i="38"/>
  <c r="H20" i="38"/>
  <c r="M20" i="38"/>
  <c r="H24" i="38"/>
  <c r="M24" i="38"/>
  <c r="H26" i="38"/>
  <c r="M26" i="38"/>
  <c r="H28" i="38"/>
  <c r="M28" i="38"/>
  <c r="H32" i="38"/>
  <c r="M32" i="38"/>
  <c r="H36" i="38"/>
  <c r="M36" i="38"/>
  <c r="H38" i="38"/>
  <c r="M38" i="38"/>
  <c r="H43" i="38"/>
  <c r="M43" i="38"/>
  <c r="H46" i="38"/>
  <c r="M46" i="38"/>
  <c r="H49" i="38"/>
  <c r="M49" i="38"/>
  <c r="H51" i="38"/>
  <c r="M51" i="38"/>
  <c r="H53" i="38"/>
  <c r="M53" i="38"/>
  <c r="H55" i="38"/>
  <c r="M55" i="38"/>
  <c r="H62" i="38"/>
  <c r="M62" i="38"/>
  <c r="H65" i="38"/>
  <c r="M65" i="38"/>
  <c r="H67" i="38"/>
  <c r="M67" i="38"/>
  <c r="H69" i="38"/>
  <c r="M69" i="38"/>
  <c r="H71" i="38"/>
  <c r="M71" i="38"/>
  <c r="H73" i="38"/>
  <c r="M73" i="38"/>
  <c r="M74" i="38"/>
  <c r="M76" i="38"/>
  <c r="E18" i="4"/>
  <c r="H15" i="15"/>
  <c r="M15" i="15"/>
  <c r="H20" i="15"/>
  <c r="M20" i="15"/>
  <c r="H24" i="15"/>
  <c r="M24" i="15"/>
  <c r="H27" i="15"/>
  <c r="M27" i="15"/>
  <c r="H32" i="15"/>
  <c r="M32" i="15"/>
  <c r="H34" i="15"/>
  <c r="M34" i="15"/>
  <c r="H36" i="15"/>
  <c r="M36" i="15"/>
  <c r="H38" i="15"/>
  <c r="M38" i="15"/>
  <c r="H45" i="15"/>
  <c r="M45" i="15"/>
  <c r="H48" i="15"/>
  <c r="M48" i="15"/>
  <c r="H50" i="15"/>
  <c r="M50" i="15"/>
  <c r="H53" i="15"/>
  <c r="M53" i="15"/>
  <c r="H58" i="15"/>
  <c r="M58" i="15"/>
  <c r="H63" i="15"/>
  <c r="M63" i="15"/>
  <c r="H64" i="15"/>
  <c r="M64" i="15"/>
  <c r="H65" i="15"/>
  <c r="M65" i="15"/>
  <c r="H68" i="15"/>
  <c r="M68" i="15"/>
  <c r="H70" i="15"/>
  <c r="M70" i="15"/>
  <c r="M73" i="15"/>
  <c r="M75" i="15"/>
  <c r="E19" i="4"/>
  <c r="H17" i="19"/>
  <c r="M17" i="19"/>
  <c r="H29" i="19"/>
  <c r="M29" i="19"/>
  <c r="H30" i="19"/>
  <c r="M30" i="19"/>
  <c r="H35" i="19"/>
  <c r="M35" i="19"/>
  <c r="H39" i="19"/>
  <c r="M39" i="19"/>
  <c r="H47" i="19"/>
  <c r="M47" i="19"/>
  <c r="H48" i="19"/>
  <c r="M48" i="19"/>
  <c r="H51" i="19"/>
  <c r="M51" i="19"/>
  <c r="H55" i="19"/>
  <c r="M55" i="19"/>
  <c r="H56" i="19"/>
  <c r="M56" i="19"/>
  <c r="H60" i="19"/>
  <c r="M60" i="19"/>
  <c r="H63" i="19"/>
  <c r="M63" i="19"/>
  <c r="H68" i="19"/>
  <c r="M68" i="19"/>
  <c r="M69" i="19"/>
  <c r="M71" i="19"/>
  <c r="E20" i="4"/>
  <c r="H15" i="40"/>
  <c r="M15" i="40"/>
  <c r="H16" i="40"/>
  <c r="M16" i="40"/>
  <c r="H18" i="40"/>
  <c r="M18" i="40"/>
  <c r="H19" i="40"/>
  <c r="M19" i="40"/>
  <c r="H21" i="40"/>
  <c r="M21" i="40"/>
  <c r="H22" i="40"/>
  <c r="M22" i="40"/>
  <c r="H24" i="40"/>
  <c r="M24" i="40"/>
  <c r="H26" i="40"/>
  <c r="M26" i="40"/>
  <c r="H27" i="40"/>
  <c r="M27" i="40"/>
  <c r="H29" i="40"/>
  <c r="M29" i="40"/>
  <c r="H30" i="40"/>
  <c r="M30" i="40"/>
  <c r="H32" i="40"/>
  <c r="M32" i="40"/>
  <c r="H34" i="40"/>
  <c r="M34" i="40"/>
  <c r="H35" i="40"/>
  <c r="M35" i="40"/>
  <c r="H36" i="40"/>
  <c r="M36" i="40"/>
  <c r="H38" i="40"/>
  <c r="M38" i="40"/>
  <c r="H40" i="40"/>
  <c r="M40" i="40"/>
  <c r="M41" i="40"/>
  <c r="M43" i="40"/>
  <c r="E21" i="4"/>
  <c r="E22" i="4"/>
  <c r="P76" i="38"/>
  <c r="D18" i="4"/>
  <c r="P75" i="15"/>
  <c r="D19" i="4"/>
  <c r="P71" i="19"/>
  <c r="D20" i="4"/>
  <c r="P43" i="40"/>
  <c r="D21" i="4"/>
  <c r="D22" i="4"/>
  <c r="K42" i="19"/>
  <c r="P42" i="19"/>
  <c r="P76" i="6"/>
  <c r="K76" i="6"/>
  <c r="P39" i="40"/>
  <c r="K39" i="40"/>
  <c r="P37" i="40"/>
  <c r="K37" i="40"/>
  <c r="P38" i="40"/>
  <c r="K38" i="40"/>
  <c r="P36" i="40"/>
  <c r="K36" i="40"/>
  <c r="P35" i="40"/>
  <c r="K35" i="40"/>
  <c r="P31" i="40"/>
  <c r="K31" i="40"/>
  <c r="P30" i="40"/>
  <c r="K30" i="40"/>
  <c r="P29" i="40"/>
  <c r="K29" i="40"/>
  <c r="P28" i="40"/>
  <c r="K28" i="40"/>
  <c r="P26" i="40"/>
  <c r="K26" i="40"/>
  <c r="P23" i="40"/>
  <c r="K23" i="40"/>
  <c r="P21" i="40"/>
  <c r="K21" i="40"/>
  <c r="P20" i="40"/>
  <c r="K20" i="40"/>
  <c r="P18" i="40"/>
  <c r="K18" i="40"/>
  <c r="P15" i="40"/>
  <c r="K15" i="40"/>
  <c r="P66" i="19"/>
  <c r="K66" i="19"/>
  <c r="P65" i="19"/>
  <c r="K65" i="19"/>
  <c r="P58" i="19"/>
  <c r="K58" i="19"/>
  <c r="P57" i="19"/>
  <c r="K57" i="19"/>
  <c r="P65" i="15"/>
  <c r="K65" i="15"/>
  <c r="P61" i="15"/>
  <c r="K61" i="15"/>
  <c r="P52" i="15"/>
  <c r="K52" i="15"/>
  <c r="P51" i="15"/>
  <c r="K51" i="15"/>
  <c r="P50" i="15"/>
  <c r="K50" i="15"/>
  <c r="P56" i="15"/>
  <c r="K56" i="15"/>
  <c r="K53" i="15"/>
  <c r="P53" i="15"/>
  <c r="P49" i="15"/>
  <c r="K49" i="15"/>
  <c r="P48" i="15"/>
  <c r="K48" i="15"/>
  <c r="P47" i="15"/>
  <c r="K47" i="15"/>
  <c r="P46" i="15"/>
  <c r="K46" i="15"/>
  <c r="P66" i="15"/>
  <c r="K66" i="15"/>
  <c r="P64" i="15"/>
  <c r="K64" i="15"/>
  <c r="P63" i="15"/>
  <c r="K63" i="15"/>
  <c r="P62" i="15"/>
  <c r="K62" i="15"/>
  <c r="P60" i="15"/>
  <c r="K60" i="15"/>
  <c r="P59" i="15"/>
  <c r="K59" i="15"/>
  <c r="P58" i="15"/>
  <c r="K58" i="15"/>
  <c r="P57" i="15"/>
  <c r="K57" i="15"/>
  <c r="P55" i="15"/>
  <c r="K55" i="15"/>
  <c r="P54" i="15"/>
  <c r="K54" i="15"/>
  <c r="P45" i="15"/>
  <c r="K45" i="15"/>
  <c r="P31" i="15"/>
  <c r="K31" i="15"/>
  <c r="P30" i="15"/>
  <c r="K30" i="15"/>
  <c r="P73" i="38"/>
  <c r="K73" i="38"/>
  <c r="P72" i="38"/>
  <c r="K72" i="38"/>
  <c r="P71" i="38"/>
  <c r="K71" i="38"/>
  <c r="P70" i="38"/>
  <c r="K70" i="38"/>
  <c r="P69" i="38"/>
  <c r="K69" i="38"/>
  <c r="P68" i="38"/>
  <c r="K68" i="38"/>
  <c r="P67" i="38"/>
  <c r="K67" i="38"/>
  <c r="P66" i="38"/>
  <c r="K66" i="38"/>
  <c r="P65" i="38"/>
  <c r="K65" i="38"/>
  <c r="P64" i="38"/>
  <c r="K64" i="38"/>
  <c r="P63" i="38"/>
  <c r="K63" i="38"/>
  <c r="P62" i="38"/>
  <c r="K62" i="38"/>
  <c r="P35" i="38"/>
  <c r="K35" i="38"/>
  <c r="P34" i="38"/>
  <c r="K34" i="38"/>
  <c r="P33" i="38"/>
  <c r="K33" i="38"/>
  <c r="P32" i="38"/>
  <c r="K32" i="38"/>
  <c r="P31" i="38"/>
  <c r="K31" i="38"/>
  <c r="P30" i="38"/>
  <c r="K30" i="38"/>
  <c r="P29" i="38"/>
  <c r="K29" i="38"/>
  <c r="P28" i="38"/>
  <c r="K28" i="38"/>
  <c r="P34" i="8"/>
  <c r="L34" i="8"/>
  <c r="K34" i="8"/>
  <c r="P46" i="8"/>
  <c r="K46" i="8"/>
  <c r="P45" i="8"/>
  <c r="K45" i="8"/>
  <c r="P44" i="8"/>
  <c r="K44" i="8"/>
  <c r="P43" i="8"/>
  <c r="K43" i="8"/>
  <c r="P42" i="8"/>
  <c r="L42" i="8"/>
  <c r="K42" i="8"/>
  <c r="P33" i="8"/>
  <c r="K33" i="8"/>
  <c r="P32" i="8"/>
  <c r="K32" i="8"/>
  <c r="P31" i="8"/>
  <c r="K31" i="8"/>
  <c r="P30" i="8"/>
  <c r="L30" i="8"/>
  <c r="K30" i="8"/>
  <c r="P79" i="6"/>
  <c r="K79" i="6"/>
  <c r="P75" i="6"/>
  <c r="K75" i="6"/>
  <c r="P74" i="6"/>
  <c r="K74" i="6"/>
  <c r="P73" i="6"/>
  <c r="L73" i="6"/>
  <c r="K73" i="6"/>
  <c r="P54" i="8"/>
  <c r="K54" i="8"/>
  <c r="P49" i="8"/>
  <c r="K49" i="8"/>
  <c r="P71" i="6"/>
  <c r="L71" i="6"/>
  <c r="K71" i="6"/>
  <c r="P70" i="6"/>
  <c r="K70" i="6"/>
  <c r="P69" i="6"/>
  <c r="K69" i="6"/>
  <c r="P68" i="6"/>
  <c r="K68" i="6"/>
  <c r="P67" i="6"/>
  <c r="L67" i="6"/>
  <c r="K67" i="6"/>
  <c r="P66" i="6"/>
  <c r="K66" i="6"/>
  <c r="P65" i="6"/>
  <c r="K65" i="6"/>
  <c r="P64" i="6"/>
  <c r="K64" i="6"/>
  <c r="P63" i="6"/>
  <c r="L63" i="6"/>
  <c r="K63" i="6"/>
  <c r="P62" i="6"/>
  <c r="K62" i="6"/>
  <c r="P61" i="6"/>
  <c r="L61" i="6"/>
  <c r="K61" i="6"/>
  <c r="P60" i="6"/>
  <c r="K60" i="6"/>
  <c r="P59" i="6"/>
  <c r="K59" i="6"/>
  <c r="P58" i="6"/>
  <c r="L58" i="6"/>
  <c r="K58" i="6"/>
  <c r="P56" i="6"/>
  <c r="K56" i="6"/>
  <c r="P55" i="6"/>
  <c r="K55" i="6"/>
  <c r="P54" i="6"/>
  <c r="L54" i="6"/>
  <c r="K54" i="6"/>
  <c r="P53" i="6"/>
  <c r="K53" i="6"/>
  <c r="P52" i="6"/>
  <c r="K52" i="6"/>
  <c r="P51" i="6"/>
  <c r="K51" i="6"/>
  <c r="P50" i="6"/>
  <c r="L50" i="6"/>
  <c r="K50" i="6"/>
  <c r="P49" i="6"/>
  <c r="K49" i="6"/>
  <c r="P48" i="6"/>
  <c r="L48" i="6"/>
  <c r="K48" i="6"/>
  <c r="P47" i="6"/>
  <c r="K47" i="6"/>
  <c r="P46" i="6"/>
  <c r="L46" i="6"/>
  <c r="K46" i="6"/>
  <c r="P44" i="6"/>
  <c r="K44" i="6"/>
  <c r="P43" i="6"/>
  <c r="K43" i="6"/>
  <c r="P42" i="6"/>
  <c r="L42" i="6"/>
  <c r="K42" i="6"/>
  <c r="P38" i="6"/>
  <c r="K38" i="6"/>
  <c r="P37" i="6"/>
  <c r="K37" i="6"/>
  <c r="P39" i="6"/>
  <c r="K39" i="6"/>
  <c r="P36" i="6"/>
  <c r="L36" i="6"/>
  <c r="K36" i="6"/>
  <c r="P35" i="6"/>
  <c r="K35" i="6"/>
  <c r="P34" i="6"/>
  <c r="L34" i="6"/>
  <c r="K34" i="6"/>
  <c r="P29" i="6"/>
  <c r="K29" i="6"/>
  <c r="P30" i="6"/>
  <c r="K30" i="6"/>
  <c r="K21" i="6"/>
  <c r="P21" i="6"/>
  <c r="P18" i="6"/>
  <c r="K18" i="6"/>
  <c r="P17" i="6"/>
  <c r="K17" i="6"/>
  <c r="H19" i="3"/>
  <c r="M19" i="3"/>
  <c r="O19" i="3"/>
  <c r="P19" i="3"/>
  <c r="L19" i="3"/>
  <c r="K19" i="3"/>
  <c r="H18" i="3"/>
  <c r="M18" i="3"/>
  <c r="O18" i="3"/>
  <c r="P18" i="3"/>
  <c r="L18" i="3"/>
  <c r="K18" i="3"/>
  <c r="H16" i="3"/>
  <c r="M16" i="3"/>
  <c r="O16" i="3"/>
  <c r="P16" i="3"/>
  <c r="L16" i="3"/>
  <c r="K16" i="3"/>
  <c r="P22" i="40"/>
  <c r="K22" i="40"/>
  <c r="P24" i="40"/>
  <c r="K24" i="40"/>
  <c r="P19" i="40"/>
  <c r="K19" i="40"/>
  <c r="P27" i="40"/>
  <c r="K27" i="40"/>
  <c r="P40" i="40"/>
  <c r="K40" i="40"/>
  <c r="P34" i="40"/>
  <c r="K34" i="40"/>
  <c r="P32" i="40"/>
  <c r="K32" i="40"/>
  <c r="P17" i="40"/>
  <c r="K17" i="40"/>
  <c r="P16" i="40"/>
  <c r="K16" i="40"/>
  <c r="P63" i="19"/>
  <c r="K63" i="19"/>
  <c r="P64" i="19"/>
  <c r="K64" i="19"/>
  <c r="P62" i="19"/>
  <c r="K62" i="19"/>
  <c r="P61" i="19"/>
  <c r="K61" i="19"/>
  <c r="P59" i="19"/>
  <c r="K59" i="19"/>
  <c r="P56" i="19"/>
  <c r="K56" i="19"/>
  <c r="P38" i="19"/>
  <c r="K38" i="19"/>
  <c r="P55" i="19"/>
  <c r="K55" i="19"/>
  <c r="P54" i="19"/>
  <c r="K54" i="19"/>
  <c r="P53" i="19"/>
  <c r="K53" i="19"/>
  <c r="P52" i="19"/>
  <c r="K52" i="19"/>
  <c r="P51" i="19"/>
  <c r="K51" i="19"/>
  <c r="P50" i="19"/>
  <c r="K50" i="19"/>
  <c r="P49" i="19"/>
  <c r="K49" i="19"/>
  <c r="P48" i="19"/>
  <c r="K48" i="19"/>
  <c r="P47" i="19"/>
  <c r="K47" i="19"/>
  <c r="P41" i="19"/>
  <c r="K41" i="19"/>
  <c r="P45" i="19"/>
  <c r="K45" i="19"/>
  <c r="P44" i="19"/>
  <c r="K44" i="19"/>
  <c r="P43" i="19"/>
  <c r="K43" i="19"/>
  <c r="P40" i="19"/>
  <c r="K40" i="19"/>
  <c r="P39" i="19"/>
  <c r="K39" i="19"/>
  <c r="P37" i="19"/>
  <c r="K37" i="19"/>
  <c r="P34" i="19"/>
  <c r="K34" i="19"/>
  <c r="P33" i="19"/>
  <c r="K33" i="19"/>
  <c r="P32" i="19"/>
  <c r="K32" i="19"/>
  <c r="P31" i="19"/>
  <c r="K31" i="19"/>
  <c r="P30" i="19"/>
  <c r="K30" i="19"/>
  <c r="P29" i="19"/>
  <c r="K29" i="19"/>
  <c r="P17" i="19"/>
  <c r="K17" i="19"/>
  <c r="P72" i="15"/>
  <c r="K72" i="15"/>
  <c r="P71" i="15"/>
  <c r="K71" i="15"/>
  <c r="P70" i="15"/>
  <c r="K70" i="15"/>
  <c r="P69" i="15"/>
  <c r="K69" i="15"/>
  <c r="P68" i="15"/>
  <c r="K68" i="15"/>
  <c r="P43" i="15"/>
  <c r="K43" i="15"/>
  <c r="P42" i="15"/>
  <c r="K42" i="15"/>
  <c r="P41" i="15"/>
  <c r="K41" i="15"/>
  <c r="P40" i="15"/>
  <c r="K40" i="15"/>
  <c r="P37" i="15"/>
  <c r="K37" i="15"/>
  <c r="P39" i="15"/>
  <c r="K39" i="15"/>
  <c r="P38" i="15"/>
  <c r="K38" i="15"/>
  <c r="P36" i="15"/>
  <c r="K36" i="15"/>
  <c r="P33" i="15"/>
  <c r="K33" i="15"/>
  <c r="P32" i="15"/>
  <c r="K32" i="15"/>
  <c r="P29" i="15"/>
  <c r="K29" i="15"/>
  <c r="P28" i="15"/>
  <c r="K28" i="15"/>
  <c r="P27" i="15"/>
  <c r="K27" i="15"/>
  <c r="P22" i="15"/>
  <c r="K22" i="15"/>
  <c r="P80" i="6"/>
  <c r="K80" i="6"/>
  <c r="P78" i="6"/>
  <c r="K78" i="6"/>
  <c r="P77" i="6"/>
  <c r="L77" i="6"/>
  <c r="K77" i="6"/>
  <c r="P61" i="38"/>
  <c r="K61" i="38"/>
  <c r="P60" i="38"/>
  <c r="K60" i="38"/>
  <c r="P59" i="38"/>
  <c r="K59" i="38"/>
  <c r="P58" i="38"/>
  <c r="K58" i="38"/>
  <c r="P57" i="38"/>
  <c r="K57" i="38"/>
  <c r="P56" i="38"/>
  <c r="K56" i="38"/>
  <c r="P55" i="38"/>
  <c r="K55" i="38"/>
  <c r="P53" i="38"/>
  <c r="K53" i="38"/>
  <c r="P36" i="38"/>
  <c r="K36" i="38"/>
  <c r="P52" i="38"/>
  <c r="K52" i="38"/>
  <c r="P51" i="38"/>
  <c r="K51" i="38"/>
  <c r="P27" i="38"/>
  <c r="K27" i="38"/>
  <c r="P26" i="38"/>
  <c r="K26" i="38"/>
  <c r="P50" i="38"/>
  <c r="K50" i="38"/>
  <c r="P49" i="38"/>
  <c r="K49" i="38"/>
  <c r="P48" i="38"/>
  <c r="K48" i="38"/>
  <c r="P47" i="38"/>
  <c r="K47" i="38"/>
  <c r="P46" i="38"/>
  <c r="K46" i="38"/>
  <c r="P40" i="38"/>
  <c r="K40" i="38"/>
  <c r="P45" i="38"/>
  <c r="K45" i="38"/>
  <c r="P44" i="38"/>
  <c r="K44" i="38"/>
  <c r="P43" i="38"/>
  <c r="K43" i="38"/>
  <c r="P42" i="38"/>
  <c r="K42" i="38"/>
  <c r="P41" i="38"/>
  <c r="K41" i="38"/>
  <c r="P39" i="38"/>
  <c r="K39" i="38"/>
  <c r="P38" i="38"/>
  <c r="K38" i="38"/>
  <c r="P22" i="38"/>
  <c r="K22" i="38"/>
  <c r="P21" i="38"/>
  <c r="K21" i="38"/>
  <c r="P17" i="38"/>
  <c r="K17" i="38"/>
  <c r="P16" i="38"/>
  <c r="K16" i="38"/>
  <c r="P19" i="38"/>
  <c r="K19" i="38"/>
  <c r="P18" i="38"/>
  <c r="K18" i="38"/>
  <c r="P15" i="38"/>
  <c r="K15" i="38"/>
  <c r="P29" i="8"/>
  <c r="K29" i="8"/>
  <c r="P28" i="8"/>
  <c r="K28" i="8"/>
  <c r="P27" i="8"/>
  <c r="L27" i="8"/>
  <c r="K27" i="8"/>
  <c r="P26" i="8"/>
  <c r="K26" i="8"/>
  <c r="P60" i="8"/>
  <c r="K60" i="8"/>
  <c r="K59" i="8"/>
  <c r="L59" i="8"/>
  <c r="P59" i="8"/>
  <c r="K61" i="8"/>
  <c r="P61" i="8"/>
  <c r="P58" i="8"/>
  <c r="K58" i="8"/>
  <c r="P57" i="8"/>
  <c r="K57" i="8"/>
  <c r="P56" i="8"/>
  <c r="L56" i="8"/>
  <c r="K56" i="8"/>
  <c r="P82" i="6"/>
  <c r="P19" i="6"/>
  <c r="P20" i="6"/>
  <c r="P22" i="6"/>
  <c r="P23" i="6"/>
  <c r="P24" i="6"/>
  <c r="P27" i="6"/>
  <c r="P28" i="6"/>
  <c r="P31" i="6"/>
  <c r="P32" i="6"/>
  <c r="P16" i="6"/>
  <c r="P25" i="6"/>
  <c r="P81" i="6"/>
  <c r="P83" i="6"/>
  <c r="L82" i="6"/>
  <c r="L16" i="6"/>
  <c r="L19" i="6"/>
  <c r="L23" i="6"/>
  <c r="L24" i="6"/>
  <c r="L27" i="6"/>
  <c r="L81" i="6"/>
  <c r="L83" i="6"/>
  <c r="K82" i="6"/>
  <c r="K81" i="6"/>
  <c r="P22" i="8"/>
  <c r="K22" i="8"/>
  <c r="P21" i="8"/>
  <c r="K21" i="8"/>
  <c r="P20" i="8"/>
  <c r="L20" i="8"/>
  <c r="K20" i="8"/>
  <c r="P19" i="8"/>
  <c r="K19" i="8"/>
  <c r="P18" i="8"/>
  <c r="K18" i="8"/>
  <c r="P17" i="8"/>
  <c r="L17" i="8"/>
  <c r="K17" i="8"/>
  <c r="P16" i="8"/>
  <c r="K16" i="8"/>
  <c r="P15" i="8"/>
  <c r="L15" i="8"/>
  <c r="K15" i="8"/>
  <c r="K28" i="6"/>
  <c r="K32" i="6"/>
  <c r="K31" i="6"/>
  <c r="K27" i="6"/>
  <c r="K25" i="6"/>
  <c r="K24" i="6"/>
  <c r="K23" i="6"/>
  <c r="K16" i="6"/>
  <c r="L23" i="8"/>
  <c r="L25" i="8"/>
  <c r="L36" i="8"/>
  <c r="L38" i="8"/>
  <c r="L48" i="8"/>
  <c r="L62" i="8"/>
  <c r="H16" i="4"/>
  <c r="G16" i="4"/>
  <c r="M18" i="32"/>
  <c r="M20" i="32"/>
  <c r="P22" i="32"/>
  <c r="O14" i="32"/>
  <c r="O15" i="32"/>
  <c r="O16" i="32"/>
  <c r="O18" i="32"/>
  <c r="O20" i="32"/>
  <c r="N18" i="32"/>
  <c r="N19" i="32"/>
  <c r="N20" i="32"/>
  <c r="P20" i="32"/>
  <c r="P21" i="32"/>
  <c r="P23" i="32"/>
  <c r="D11" i="24"/>
  <c r="F16" i="4"/>
  <c r="A5" i="4"/>
  <c r="A4" i="32"/>
  <c r="A3" i="4"/>
  <c r="A3" i="32"/>
  <c r="P41" i="40"/>
  <c r="L9" i="40"/>
  <c r="O8" i="40"/>
  <c r="A5" i="40"/>
  <c r="A4" i="40"/>
  <c r="A3" i="40"/>
  <c r="P20" i="38"/>
  <c r="P23" i="38"/>
  <c r="P24" i="38"/>
  <c r="P25" i="38"/>
  <c r="P74" i="38"/>
  <c r="K25" i="38"/>
  <c r="K24" i="38"/>
  <c r="K23" i="38"/>
  <c r="K20" i="38"/>
  <c r="L9" i="38"/>
  <c r="O8" i="38"/>
  <c r="A5" i="38"/>
  <c r="A4" i="38"/>
  <c r="A3" i="38"/>
  <c r="A4" i="19"/>
  <c r="A4" i="15"/>
  <c r="A4" i="8"/>
  <c r="A4" i="6"/>
  <c r="A4" i="3"/>
  <c r="H15" i="3"/>
  <c r="M15" i="3"/>
  <c r="H17" i="3"/>
  <c r="M17" i="3"/>
  <c r="H21" i="3"/>
  <c r="F14" i="4"/>
  <c r="F15" i="4"/>
  <c r="F17" i="4"/>
  <c r="F23" i="4"/>
  <c r="O15" i="3"/>
  <c r="O17" i="3"/>
  <c r="G14" i="4"/>
  <c r="G15" i="4"/>
  <c r="G17" i="4"/>
  <c r="G23" i="4"/>
  <c r="L15" i="3"/>
  <c r="L17" i="3"/>
  <c r="L21" i="3"/>
  <c r="L23" i="3"/>
  <c r="H14" i="4"/>
  <c r="H15" i="4"/>
  <c r="H17" i="4"/>
  <c r="H23" i="4"/>
  <c r="P68" i="19"/>
  <c r="K68" i="19"/>
  <c r="P67" i="19"/>
  <c r="K67" i="19"/>
  <c r="P36" i="19"/>
  <c r="K36" i="19"/>
  <c r="P35" i="19"/>
  <c r="K35" i="19"/>
  <c r="P15" i="15"/>
  <c r="P16" i="15"/>
  <c r="P17" i="15"/>
  <c r="P18" i="15"/>
  <c r="P19" i="15"/>
  <c r="P20" i="15"/>
  <c r="P21" i="15"/>
  <c r="P23" i="15"/>
  <c r="P24" i="15"/>
  <c r="P25" i="15"/>
  <c r="P26" i="15"/>
  <c r="P34" i="15"/>
  <c r="P73" i="15"/>
  <c r="P23" i="8"/>
  <c r="P25" i="8"/>
  <c r="P36" i="8"/>
  <c r="P37" i="8"/>
  <c r="P38" i="8"/>
  <c r="P39" i="8"/>
  <c r="P41" i="8"/>
  <c r="P48" i="8"/>
  <c r="P50" i="8"/>
  <c r="P51" i="8"/>
  <c r="P52" i="8"/>
  <c r="P40" i="8"/>
  <c r="P53" i="8"/>
  <c r="P62" i="8"/>
  <c r="D25" i="4"/>
  <c r="L18" i="32"/>
  <c r="L9" i="19"/>
  <c r="A5" i="19"/>
  <c r="A3" i="19"/>
  <c r="K25" i="15"/>
  <c r="K26" i="15"/>
  <c r="K24" i="15"/>
  <c r="K23" i="15"/>
  <c r="K21" i="15"/>
  <c r="K20" i="15"/>
  <c r="K19" i="15"/>
  <c r="K17" i="15"/>
  <c r="K18" i="15"/>
  <c r="K16" i="15"/>
  <c r="K15" i="15"/>
  <c r="A5" i="15"/>
  <c r="A3" i="15"/>
  <c r="L9" i="15"/>
  <c r="K40" i="8"/>
  <c r="K41" i="8"/>
  <c r="K39" i="8"/>
  <c r="K38" i="8"/>
  <c r="K53" i="8"/>
  <c r="K52" i="8"/>
  <c r="K51" i="8"/>
  <c r="K50" i="8"/>
  <c r="K48" i="8"/>
  <c r="K37" i="8"/>
  <c r="K36" i="8"/>
  <c r="K25" i="8"/>
  <c r="L9" i="8"/>
  <c r="A5" i="8"/>
  <c r="A3" i="8"/>
  <c r="K23" i="8"/>
  <c r="K22" i="6"/>
  <c r="K20" i="6"/>
  <c r="K19" i="6"/>
  <c r="L9" i="6"/>
  <c r="A5" i="6"/>
  <c r="A3" i="6"/>
  <c r="L9" i="3"/>
  <c r="A5" i="3"/>
  <c r="A3" i="3"/>
  <c r="P16" i="32"/>
  <c r="K16" i="32"/>
  <c r="P15" i="32"/>
  <c r="K15" i="32"/>
  <c r="P14" i="32"/>
  <c r="K14" i="32"/>
  <c r="P18" i="32"/>
  <c r="O7" i="32"/>
  <c r="P60" i="19"/>
  <c r="K60" i="19"/>
  <c r="K34" i="15"/>
  <c r="P21" i="3"/>
  <c r="K21" i="3"/>
  <c r="P15" i="3"/>
  <c r="K15" i="3"/>
  <c r="P17" i="3"/>
  <c r="K17" i="3"/>
  <c r="P69" i="19"/>
  <c r="O8" i="15"/>
  <c r="O8" i="8"/>
  <c r="O8" i="3"/>
  <c r="P23" i="3"/>
  <c r="O8" i="19"/>
  <c r="H7" i="4"/>
  <c r="O8" i="6"/>
  <c r="H8" i="4"/>
</calcChain>
</file>

<file path=xl/sharedStrings.xml><?xml version="1.0" encoding="utf-8"?>
<sst xmlns="http://schemas.openxmlformats.org/spreadsheetml/2006/main" count="949" uniqueCount="373">
  <si>
    <t>Sistēmas skalošana un hidrauliskā pārbaude</t>
  </si>
  <si>
    <t>Noslēgarmatūras uzstādīšana diam. līdz 50mm</t>
  </si>
  <si>
    <t>Mērv.</t>
  </si>
  <si>
    <t>Daudz.</t>
  </si>
  <si>
    <t>Materiāli bez PVN</t>
  </si>
  <si>
    <t>Mehānismi bez PVN</t>
  </si>
  <si>
    <t>Darbs bez soc.nod.</t>
  </si>
  <si>
    <t>Izcenojuma pamatojums</t>
  </si>
  <si>
    <t>KOPĀ:</t>
  </si>
  <si>
    <t>Kopējā darbietilpība, c.st.</t>
  </si>
  <si>
    <t>Tāmēja</t>
  </si>
  <si>
    <t>Darba nosaukums (apraksts)</t>
  </si>
  <si>
    <t>Nr. p. k.</t>
  </si>
  <si>
    <t>Vienības izmaksas</t>
  </si>
  <si>
    <t>darbietilp., c.st.</t>
  </si>
  <si>
    <t>Kopā uz visu apjomu</t>
  </si>
  <si>
    <t>Tiešās izmaksas kopā</t>
  </si>
  <si>
    <t>Pārbaudīja</t>
  </si>
  <si>
    <t>Lokālās tāmes Nr.</t>
  </si>
  <si>
    <t>Lokālās tāmes nosaukums</t>
  </si>
  <si>
    <t>t.sk.</t>
  </si>
  <si>
    <t>Pavisam kopā</t>
  </si>
  <si>
    <t>Objekta nosaukums</t>
  </si>
  <si>
    <t>Pavisam būvizmaksas</t>
  </si>
  <si>
    <t>LBS sertifikāta Nr. ______</t>
  </si>
  <si>
    <t>PVN 21%</t>
  </si>
  <si>
    <t>Vispārējie celtniecības darbi kopā:</t>
  </si>
  <si>
    <t>m3</t>
  </si>
  <si>
    <t>gab.</t>
  </si>
  <si>
    <t>m2</t>
  </si>
  <si>
    <t>kompl.</t>
  </si>
  <si>
    <t>m</t>
  </si>
  <si>
    <t>Sintētisko cauruļu montāža diametrā līdz 50mm</t>
  </si>
  <si>
    <t>Dažādi darbi</t>
  </si>
  <si>
    <t>Objekta izmaksas, EUR</t>
  </si>
  <si>
    <t>Tāmes izmaksa, EUR</t>
  </si>
  <si>
    <t>Tāmes izmaksas, EUR</t>
  </si>
  <si>
    <t>darba alga, EUR</t>
  </si>
  <si>
    <t>materiāli, EUR</t>
  </si>
  <si>
    <t>mehān., EUR</t>
  </si>
  <si>
    <t>Sociālais nodoklis 23,59%</t>
  </si>
  <si>
    <t>tarifa likme, EUR/st.</t>
  </si>
  <si>
    <t>materiālu cena, EUR</t>
  </si>
  <si>
    <t>kopā, EUR</t>
  </si>
  <si>
    <t>summa, EUR</t>
  </si>
  <si>
    <t>Elektroapgāde, iekšējie tīkli</t>
  </si>
  <si>
    <t>Būvgruži</t>
  </si>
  <si>
    <t>vieta</t>
  </si>
  <si>
    <t>Tāme sastādīta 2017.gada __.__________</t>
  </si>
  <si>
    <t>Būvfirmas vadītājs___________________________</t>
  </si>
  <si>
    <t xml:space="preserve">___________, </t>
  </si>
  <si>
    <t>LBS sertifikāta Nr. ___________</t>
  </si>
  <si>
    <t>Tāme sastādīta 2017.gada ___.__________</t>
  </si>
  <si>
    <t>Būvdarbu organizēšana</t>
  </si>
  <si>
    <t>Tāme sastādīta 2017.gada cenās, pamatojoties uz DOP, AR un BK daļas rasējumiem.</t>
  </si>
  <si>
    <t>Būvlaukuma organizēšana</t>
  </si>
  <si>
    <t>Kārtējās būvlaukuma izmaksas</t>
  </si>
  <si>
    <t>mēn.</t>
  </si>
  <si>
    <t>Elektroenerģijas izmaksas</t>
  </si>
  <si>
    <t>___________,</t>
  </si>
  <si>
    <t>LBS sertifikāta Nr. ____________</t>
  </si>
  <si>
    <t xml:space="preserve">Transporta izdevumi </t>
  </si>
  <si>
    <t>Tāme sastādīta 2017.gada cenās, pamatojoties uz ĢP daļas rasējumiem.</t>
  </si>
  <si>
    <t>Tāme sastādīta 2017.gada cenās, pamatojoties uz AR daļas rasējumiem.</t>
  </si>
  <si>
    <t>Tāme sastādīta 2017.gada cenās, pamatojoties uz AVK daļas rasējumiem.</t>
  </si>
  <si>
    <t>Elektroinstalācijas materiāli</t>
  </si>
  <si>
    <t>Iekšējie inženiertīkli kopā:</t>
  </si>
  <si>
    <t>Tāme sastādīta 2017.gada cenās, pamatojoties uz EL daļas rasējumiem.</t>
  </si>
  <si>
    <t>Betons C20/25</t>
  </si>
  <si>
    <r>
      <t xml:space="preserve">Plānotie uzkrājumi </t>
    </r>
    <r>
      <rPr>
        <sz val="11"/>
        <color rgb="FFFF0000"/>
        <rFont val="Verdana"/>
        <family val="2"/>
        <charset val="186"/>
      </rPr>
      <t>___%</t>
    </r>
  </si>
  <si>
    <r>
      <t>t.sk. darba aizsardzībai (</t>
    </r>
    <r>
      <rPr>
        <sz val="11"/>
        <color rgb="FFFF0000"/>
        <rFont val="Verdana"/>
        <family val="2"/>
        <charset val="186"/>
      </rPr>
      <t>__%</t>
    </r>
    <r>
      <rPr>
        <sz val="11"/>
        <rFont val="Verdana"/>
        <family val="2"/>
        <charset val="186"/>
      </rPr>
      <t xml:space="preserve"> no virsizdevumiem)</t>
    </r>
  </si>
  <si>
    <t>_____________,</t>
  </si>
  <si>
    <t>LBS sertifikāta Nr. __________</t>
  </si>
  <si>
    <t>LED gaismekļu uzstādīšana pie griestiem</t>
  </si>
  <si>
    <t>Palīgmateriāli apgaismojuma montāžai</t>
  </si>
  <si>
    <t>Nojaukšanas darbi</t>
  </si>
  <si>
    <t>Būvgružu iekraušana autotransportā un aizvešana uz izgāztuvi, t.sk. izgāztuves izmaksas (pieņemšana pārstrādei), līdz 50km attālumā</t>
  </si>
  <si>
    <t>Būves adrese: Baznīcas ielā 30, Kuldīgā</t>
  </si>
  <si>
    <t>Objekta tāmes Nr.</t>
  </si>
  <si>
    <r>
      <t xml:space="preserve">Virsizdevumi (pieskaitāmās izmaksas) </t>
    </r>
    <r>
      <rPr>
        <sz val="11"/>
        <color rgb="FFFF0000"/>
        <rFont val="Verdana"/>
        <family val="2"/>
        <charset val="186"/>
      </rPr>
      <t xml:space="preserve">__% </t>
    </r>
  </si>
  <si>
    <r>
      <t xml:space="preserve">Peļņa (plānotie uzkrājumi) </t>
    </r>
    <r>
      <rPr>
        <sz val="11"/>
        <color rgb="FFFF0000"/>
        <rFont val="Verdana"/>
        <family val="2"/>
        <charset val="186"/>
      </rPr>
      <t>___%</t>
    </r>
  </si>
  <si>
    <t>Ūdensapgāde un kanalizācija, iekšējie tīkli</t>
  </si>
  <si>
    <t>Tāme sastādīta 2017.gada cenās, pamatojoties uz ŪK daļas rasējumiem.</t>
  </si>
  <si>
    <t>Apsardzes un ugunsdzēsības signalizācija, datu tīkli</t>
  </si>
  <si>
    <t>Konstrukciju izbūve</t>
  </si>
  <si>
    <t>Iekšējā apdare</t>
  </si>
  <si>
    <t>Grīdu apdares</t>
  </si>
  <si>
    <t>Betona grīdas slīpēšana</t>
  </si>
  <si>
    <t>Dēļu grīdas seguma ierīkošana 19.gs beigu stilistikā</t>
  </si>
  <si>
    <t>naglas</t>
  </si>
  <si>
    <t>Klinkera grīdas flīzes raibi apdedzinātu māla ķieģeļu kāsā 250-290x115-170mm TERCA Westfalen (vai līdzvērtīgas)</t>
  </si>
  <si>
    <t>Koka grīdlīstu uzstādīšana pa telpu perimetru</t>
  </si>
  <si>
    <t>gaiši grīdas dēļi 40mm, platums 235mm, spundēti (egle)</t>
  </si>
  <si>
    <t>Sienu un starpsienu apdares</t>
  </si>
  <si>
    <t>Bēniņu pārsegums un slīpie griesti</t>
  </si>
  <si>
    <t>Sienas un starpsienas</t>
  </si>
  <si>
    <t>Griestu apdares</t>
  </si>
  <si>
    <t>kaltas naglas</t>
  </si>
  <si>
    <t>Darbu kvalitātes pārbaužu nodrošināšana</t>
  </si>
  <si>
    <t>stiprinājumi</t>
  </si>
  <si>
    <t>akmens vate plāksnēs 100mm Paroc eXtra (vai līdzvērtīga)</t>
  </si>
  <si>
    <t>presēta korķa, b=2mm, joslas 140mm</t>
  </si>
  <si>
    <t>stūra lenta Mapeband PE (vai līdzvērtīga)</t>
  </si>
  <si>
    <t>veidņu materiāli (kokmateriāli, ūdens izturīgs saplāksnis)</t>
  </si>
  <si>
    <t xml:space="preserve">Spoguļu uzstādīšana sanmezglu telpās </t>
  </si>
  <si>
    <t>Piekārto griestu ierīkošana 1.stāva telpās Nr.1, 4, 5 un 6</t>
  </si>
  <si>
    <t>piekārto griestu konstrukcija no Zn metāla profiliem</t>
  </si>
  <si>
    <t>šķiedrcementa plāksnes (Eternit, vai līdzvērtīgas), sagatavotas noņemamos lielformāta paneļos</t>
  </si>
  <si>
    <t>jaunas koka palodzes 35mm biezumā, platums 300mm, pēc esošo palodžu parauga, krāsotas ar lineļļas krāsām</t>
  </si>
  <si>
    <t>spogulis krāsota koka rāmī 90x105cm</t>
  </si>
  <si>
    <t>MLC caurule d25 (Uponor, vai līdzvērtīga)</t>
  </si>
  <si>
    <t>MLC caurule d16 (Uponor, vai līdzvērtīga)</t>
  </si>
  <si>
    <t>Aukstais ūdensvads Ū1</t>
  </si>
  <si>
    <t>Karstais ūdensvads T3, T4</t>
  </si>
  <si>
    <t>MLC caurule d20 (Uponor, vai līdzvērtīga)</t>
  </si>
  <si>
    <t>MLC cauruļu veidgabali d20-d25</t>
  </si>
  <si>
    <t>Cauruļu izolācijas δ=9mm ierīkošana</t>
  </si>
  <si>
    <t>siltumizolācija MLC caurulei d25, δ=9mm</t>
  </si>
  <si>
    <t>siltumizolācija MLC caurulei d20, δ=9mm</t>
  </si>
  <si>
    <t>izolācijas palīgmateriāli</t>
  </si>
  <si>
    <t>Daudzslāņu cauruļu montāža diam. līdz 50mm atklāti</t>
  </si>
  <si>
    <t>palīgmateriāli</t>
  </si>
  <si>
    <t>Cauruļu izolācijas δ=13mm ierīkošana</t>
  </si>
  <si>
    <t>siltumizolācija MLC caurulei d16, δ=9mm</t>
  </si>
  <si>
    <t>siltumizolācija MLC caurulei d20, δ=13mm</t>
  </si>
  <si>
    <t>lodveida noslēgvārsts Dn 15</t>
  </si>
  <si>
    <t>lokanie savienojumi sēdpodiem</t>
  </si>
  <si>
    <t>Sēdpodu skalojamo tvertņu pievienošana ūdensvadam</t>
  </si>
  <si>
    <t>Ūdens maisītāju uzstādīšana</t>
  </si>
  <si>
    <t>Dušas maisītāju uzstādīšana</t>
  </si>
  <si>
    <t>lokanie savienojumi, saskrūves</t>
  </si>
  <si>
    <t>Dvieļu  žāvētāja montāža un pievienošana ūdensvadam</t>
  </si>
  <si>
    <t>Kanalizācija</t>
  </si>
  <si>
    <t>WC pieslēguma veidgabals</t>
  </si>
  <si>
    <t>Plastmasas kanalizācijas cauruļu ar veidgabaliem diametrā līdz 100mm iebūve ēkā, t.sk. vēdināšanas stāvvadi</t>
  </si>
  <si>
    <t>plastmasas kanalizācijas caurules Dn 50</t>
  </si>
  <si>
    <t>plastmasas kanalizācijas caurules Dn 110</t>
  </si>
  <si>
    <t>kanalizācijas sistēmas veidgabali</t>
  </si>
  <si>
    <t>Mazgājamā galda vai izlietnes uzstādīšana un pievienošana cauruļvadam</t>
  </si>
  <si>
    <t>Keramikas sēdpodu uzstādīšana un pievienošana cauruļvadam</t>
  </si>
  <si>
    <t>keramiskā roku mazgātne ar aizsargsietiņu TIGO 600x370mm, balta (JIKA, vai līdzvērtīga)</t>
  </si>
  <si>
    <t>Dušas vanniņu uzstādīšana un pievienošana cauruļvadam</t>
  </si>
  <si>
    <t>Sistēmas skalošana un hermētiskuma pārbaude</t>
  </si>
  <si>
    <t>veidgabali</t>
  </si>
  <si>
    <t>Apkure</t>
  </si>
  <si>
    <t>Vara cauruļu montāža diam. līdz 50mm</t>
  </si>
  <si>
    <t>veidgabali Dn22-Dn28</t>
  </si>
  <si>
    <t>vara caurule metināmā Dn28</t>
  </si>
  <si>
    <t>vara caurule metināmā Dn22</t>
  </si>
  <si>
    <t>siltumizolācijas cilindri Dn22, ARMAFLEX (vai līdzvērtīgi)</t>
  </si>
  <si>
    <t>siltumizolācijas cilindri Dn28, ARMAFLEX (vai līdzvērtīgi)</t>
  </si>
  <si>
    <t>noslēgkrāns Dn 25</t>
  </si>
  <si>
    <t>balansēšanas un regulēšanas vārsts STROMAX TS-V (vai līdzvērtīgs), Dn25</t>
  </si>
  <si>
    <t>dušas vanniņa Ravac Ronda 80PU, 805x805mm, h=150mm, ar vertikālo sifonu d90mm, balta (vai līdzvērtīga)</t>
  </si>
  <si>
    <t>dušas aizkaru stangas Spirella Decor- Universal, balta alumīnija, dušas aizkari Spirella Ricco 180x200cm, balts tekstils, stiprinājuma riņķi (vai līdzvērtīgi)</t>
  </si>
  <si>
    <t>Centrālapkures ķeta radiatoru ar integrēto termostatisko ventīli montāža un pievienošana cauruļvadiem</t>
  </si>
  <si>
    <t>termostata vārsta galva HERZ- Design "H" (vai līdzvērtīga) radiatoriem ar iebūvētu vārstu</t>
  </si>
  <si>
    <t>Termostata vārsta galvu uzstādīšana integrētajiem ventīļiem</t>
  </si>
  <si>
    <t>Ventilācija</t>
  </si>
  <si>
    <t>Gaisa vadu un veidgabalu montāža no cinkota skārda</t>
  </si>
  <si>
    <t>Nosūces ventilatoru ar kopējo masu līdz 25kg uzstādīšana</t>
  </si>
  <si>
    <t>ventilators DECOR 200 (S&amp;P, vai līdzvērtīgs)</t>
  </si>
  <si>
    <t>Stiprinājumi un montāžas materiāli</t>
  </si>
  <si>
    <t>Sistēmu marķēšanas materiāli</t>
  </si>
  <si>
    <t>gaisa vadi no cinkotā tērauda, δ=0,5mm, d=125mm</t>
  </si>
  <si>
    <t>Kondensāta novadīšana</t>
  </si>
  <si>
    <t>RST0660 nerūsējošā tērauda dvieļu žāvētājs 250x400, U-veida, ārējā vītne 1" (ROSELA, vai līdzvērtīgs)</t>
  </si>
  <si>
    <t>Plastmasas cauruļu uzstādīšana diam. līdz 50mm</t>
  </si>
  <si>
    <t>sifons kondensāta vadam</t>
  </si>
  <si>
    <t>Stiprinājumi, palīgmateriāli</t>
  </si>
  <si>
    <t>Elektroapgāde</t>
  </si>
  <si>
    <t>Sadales</t>
  </si>
  <si>
    <t>automātiskais slēdzis, 1-p, C16A 6kA (Icn) Compact Home SH201 (ABB, vai līdzvērtīgs)</t>
  </si>
  <si>
    <t>automātiskais slēdzis, 1-p, B6A 6kA (Icn) Compact Home SH201 (ABB, vai līdzvērtīgs)</t>
  </si>
  <si>
    <t>kombinētais noplūdes strāvas slēdzis 2P, C16A/30mA, AC-tips ProM Compact (ABB, vai līdzvērtīgs)</t>
  </si>
  <si>
    <t>starprindu savienotājs 3-f 10mm2 125mm ProM Compact RV3 (ABB, vai līdzvērtīgs)</t>
  </si>
  <si>
    <t xml:space="preserve">fāzes ķemmes kopne 3-f 60mod 10mm2 1056mm, izolēta PS3/60 (ABB, vai līdzvērtīga) </t>
  </si>
  <si>
    <t>sadales papildmateriāli</t>
  </si>
  <si>
    <t>sadales shēma</t>
  </si>
  <si>
    <t>Kabeļi un caurules</t>
  </si>
  <si>
    <t>PVC-U gofrēta caurule Ø25mm, 320N, halogēnus nesaturoša, liesmu slāpējoša EVOEL FL (evopipes, vai līdzvērtīga)</t>
  </si>
  <si>
    <t>PVC-U gofrēta caurule Ø20mm, 320N, halogēnus nesaturoša, liesmu slāpējoša EVOEL FL (evopipes, vai līdzvērtīga)</t>
  </si>
  <si>
    <t>turētājskavas caurulēm d25</t>
  </si>
  <si>
    <t>100gab.</t>
  </si>
  <si>
    <t>turētājskavas caurulēm d20</t>
  </si>
  <si>
    <t>XPJ 5x4mm2</t>
  </si>
  <si>
    <t>XPJ 3x2.5mm2</t>
  </si>
  <si>
    <t>Spēka tīkli</t>
  </si>
  <si>
    <r>
      <t xml:space="preserve">Rievu izfrēzēšana sienās aizsargcauruļu un kabeļu montāžai
</t>
    </r>
    <r>
      <rPr>
        <b/>
        <sz val="10"/>
        <color rgb="FFFF0000"/>
        <rFont val="Verdana"/>
        <family val="2"/>
        <charset val="186"/>
      </rPr>
      <t>Pirms darbu uzsākšanas saskaņot ar Autoruzraugu</t>
    </r>
  </si>
  <si>
    <t>Kabeļu un vadu montāža (ievilkšana) caurulēs ar šķērsgriezumu līdz 70mm2</t>
  </si>
  <si>
    <t>Kontaktligzdu montāža</t>
  </si>
  <si>
    <t>kontaktligzdas kārba, z/a, ar 2 vietām un rāmītis 2-vietīgs, balts, ar ieliktni Basic55 (ABB, vai līdzvērtīgs)</t>
  </si>
  <si>
    <t>kontaktligzdas kārba, z/a, ar 1 vietu un rāmītis 1-vietīgs, balts, ar ieliktni Basic55 (ABB, vai līdzvērtīgs)</t>
  </si>
  <si>
    <t>kontaktligzdas kārba, z/a, ar 5 vietām un rāmītis 5-vietīgs, balts, ar ieliktni Basic55 (ABB, vai līdzvērtīgs)</t>
  </si>
  <si>
    <t>kontaktligzda 1-vietīga, z/a, ar zemējumu (meh.), balta, Basic55 (ABB, vai līdzvērtīga)</t>
  </si>
  <si>
    <t>kontaktligzda 1-vietīga, z/a, ar zemējumu, ar vāku, balta, IP20, Basic55 (ABB, vai līdzvērtīga)</t>
  </si>
  <si>
    <t>Apgaismojums</t>
  </si>
  <si>
    <t>XPJ 4x1.5mm2</t>
  </si>
  <si>
    <t>XPJ 3x1.5mm2</t>
  </si>
  <si>
    <t>Nozarkārbu, z/a, uzstādīšana</t>
  </si>
  <si>
    <t>palīgmateriāli kabeļu montāžai</t>
  </si>
  <si>
    <t>Zemapmetuma slēdžu un pārslēdžu montāža</t>
  </si>
  <si>
    <t>pārslēdzis, z/a (meh.), balts, Basic55, komplektā ar kārbu un rāmīti, 1-v, baltu, ar ieliktni Basic55 (ABB, vai līdzvērtīgs)</t>
  </si>
  <si>
    <t>LED gaismekļu uzstādīšana pie sienas</t>
  </si>
  <si>
    <r>
      <t xml:space="preserve">gaismeklis, tips Nr.2 ar LED spuldzi 6W, 3000K
</t>
    </r>
    <r>
      <rPr>
        <b/>
        <sz val="10"/>
        <color rgb="FFFF0000"/>
        <rFont val="Verdana"/>
        <family val="2"/>
        <charset val="186"/>
      </rPr>
      <t>Pirms pasūtīšanas gaismekļa dizains ir jāsaskaņo ar Pasūtītāju</t>
    </r>
  </si>
  <si>
    <t>Automātiskās ugunsdzēsības signalizācijas sistēma</t>
  </si>
  <si>
    <t>Signāldevēju montāža</t>
  </si>
  <si>
    <t>Izpilddokumentācija, testēšana, marķēšana</t>
  </si>
  <si>
    <t>Apsardzes signalizācija un piekļuves kontrole</t>
  </si>
  <si>
    <t>Datu tīkls</t>
  </si>
  <si>
    <t>Izpilddokumentācija, sistēmas konfigurēšana, marķēšana</t>
  </si>
  <si>
    <t>Trauksmes pogu uzstādīšana</t>
  </si>
  <si>
    <t>Izpilddokumentācija, izpildrasējumi, elektrotehniskie mērījumi</t>
  </si>
  <si>
    <t>Būvniecības koptāme, 2.kārta</t>
  </si>
  <si>
    <t>2</t>
  </si>
  <si>
    <t>Objekta tāme Nr.2</t>
  </si>
  <si>
    <t>Dzīvojamā ēka. 2.stāvs</t>
  </si>
  <si>
    <t>Lokālā tāme Nr.2-0</t>
  </si>
  <si>
    <t>Būves nosaukums: Daudzdzīvokļu dzīvojamās ēkas restaurācija, atjaunošana un pārbūve restaurācijas centra vajadzībām, 2.kārta</t>
  </si>
  <si>
    <t>Objekta nosaukums: Dzīvojamā ēka. 2.stāvs</t>
  </si>
  <si>
    <t>Lokālā tāme Nr.2-1-1</t>
  </si>
  <si>
    <t>Lokālā tāme Nr.2-1-2</t>
  </si>
  <si>
    <t>Lokālā tāme Nr.2-1-3</t>
  </si>
  <si>
    <t>Lokālā tāme Nr.2-2</t>
  </si>
  <si>
    <t>Lokālā tāme Nr.2-3</t>
  </si>
  <si>
    <t>Lokālā tāme Nr.2-5</t>
  </si>
  <si>
    <t>Lokālā tāme Nr.2-6</t>
  </si>
  <si>
    <t>Apkure, ventilācija un kondicionēšana</t>
  </si>
  <si>
    <t>2-1-1</t>
  </si>
  <si>
    <t>2-1-2</t>
  </si>
  <si>
    <t>2-1-3</t>
  </si>
  <si>
    <t>2-2</t>
  </si>
  <si>
    <t>2-3</t>
  </si>
  <si>
    <t>2-4</t>
  </si>
  <si>
    <t>2-5</t>
  </si>
  <si>
    <r>
      <t xml:space="preserve">Kāpņu atvēruma pagaidu lūku (3gab.) demontāža
</t>
    </r>
    <r>
      <rPr>
        <b/>
        <sz val="10"/>
        <color rgb="FFFF0000"/>
        <rFont val="Verdana"/>
        <family val="2"/>
        <charset val="186"/>
      </rPr>
      <t>Darbs veicams, maksimāli saglabājot demontētos materiālus atkārtotai izmantošanai</t>
    </r>
  </si>
  <si>
    <r>
      <t xml:space="preserve">Kāpņu pagaidu lūku atbalsta margas demontāža
</t>
    </r>
    <r>
      <rPr>
        <b/>
        <sz val="10"/>
        <color rgb="FFFF0000"/>
        <rFont val="Verdana"/>
        <family val="2"/>
        <charset val="186"/>
      </rPr>
      <t>Darbs veicams, maksimāli saglabājot demontētos materiālus atkārtotai izmantošanai</t>
    </r>
  </si>
  <si>
    <t>m2 horiz. proj.</t>
  </si>
  <si>
    <r>
      <t xml:space="preserve">Pagaidu lūku (2gab.) 2.stāva starpsienās demontāža
</t>
    </r>
    <r>
      <rPr>
        <b/>
        <sz val="10"/>
        <color rgb="FFFF0000"/>
        <rFont val="Verdana"/>
        <family val="2"/>
        <charset val="186"/>
      </rPr>
      <t>Darbs veicams, maksimāli saglabājot demontētos materiālus atkārtotai izmantošanai</t>
    </r>
  </si>
  <si>
    <r>
      <t xml:space="preserve">Esošā pagaidu dēļu grīdas seguma demontāža
</t>
    </r>
    <r>
      <rPr>
        <b/>
        <sz val="10"/>
        <color rgb="FFFF0000"/>
        <rFont val="Verdana"/>
        <family val="2"/>
        <charset val="186"/>
      </rPr>
      <t>Darbs veicams, maksimāli saglabājot demontētos materiālus atkārtotai izmantošanai</t>
    </r>
  </si>
  <si>
    <r>
      <t xml:space="preserve">Esošo pagaidu koka kāpņu demontāža
</t>
    </r>
    <r>
      <rPr>
        <b/>
        <sz val="10"/>
        <color rgb="FFFF0000"/>
        <rFont val="Verdana"/>
        <family val="2"/>
        <charset val="186"/>
      </rPr>
      <t>Darbs veicams, maksimāli saglabājot demontētos materiālus atkārtotai izmantošanai</t>
    </r>
  </si>
  <si>
    <t>Betona grīda uz 1.stāva pārseguma</t>
  </si>
  <si>
    <t>Profilētā tērauda klāja ierīkošana uz pārseguma sijām</t>
  </si>
  <si>
    <t>LEWIS bezdelīgastes formas profila loksne h=16mm (vai līdzvērtīga)</t>
  </si>
  <si>
    <t>Koka grīda uz 1.stāva pārseguma</t>
  </si>
  <si>
    <t>Pārseguma siju līmeņošana ar brusām un latām pēc projektētajām augstuma atzīmēm</t>
  </si>
  <si>
    <t>izlīdzinošās brusas bxh=100x 100÷200mm</t>
  </si>
  <si>
    <t>koka skrūves d8mm, l=200mm, cinkotas DIN571</t>
  </si>
  <si>
    <t>izlīdzinošās latas bxh=100x 50÷100mm</t>
  </si>
  <si>
    <t>naglas, l=150mm latu iestiprināšanai</t>
  </si>
  <si>
    <t>Grīdas</t>
  </si>
  <si>
    <t>koka latas 50x50mm</t>
  </si>
  <si>
    <t>Siltumizolācijas ierīkošana starp latām 50mm biezumā</t>
  </si>
  <si>
    <t>akmens vate plāksnēs 50mm Paroc eXtra (vai līdzvērtīga)</t>
  </si>
  <si>
    <t>Griestu apdare ar ģipškartona loksnēm 2 kārtās un šuvju apstrādi</t>
  </si>
  <si>
    <t>ģipškartona loksnes GKB Knauf (vai līdzvērtīgas)</t>
  </si>
  <si>
    <t>ģipškartona skrūves</t>
  </si>
  <si>
    <t>palīgmateriāli (šuvju lente, špaktele)</t>
  </si>
  <si>
    <t>Starpsienu S-3 apšuvums ar koka dēļiem 30mm biezumā telpā Nr.11</t>
  </si>
  <si>
    <t>Atjaunota koka starpsiena</t>
  </si>
  <si>
    <t xml:space="preserve">Esoša koka karkasa sienas </t>
  </si>
  <si>
    <t>Siltumizolācijas ierīkošana 150mm biezumā koka karkasā</t>
  </si>
  <si>
    <t>akmens vate plāksnēs 75mm Paroc eXtra (vai līdzvērtīga)</t>
  </si>
  <si>
    <t>Sienu apdare ar ģipškartona loksnēm 2 kārtās un šuvju apstrādi</t>
  </si>
  <si>
    <t>palīgmateriāli (šuvju lente, špaktele, stūru profili)</t>
  </si>
  <si>
    <t>priedes apdares dēļi 25x150mm ar pusspundi</t>
  </si>
  <si>
    <t>Sienu apšuvums ar ēvelētiem dēļiem telpā Nr.26, horizontāli</t>
  </si>
  <si>
    <t xml:space="preserve">Jaunas koka karkasa starpsienas </t>
  </si>
  <si>
    <t>koka brusas 100x80mm</t>
  </si>
  <si>
    <t>Starpsienu S-8 koka karkasa ierīkošana</t>
  </si>
  <si>
    <t>Starpsienas S-8 siltumizolācijas ierīkošana 100mm biezumā koka karkasā</t>
  </si>
  <si>
    <t>ģipškartona loksnes GKBI Knauf (vai līdzvērtīgas)</t>
  </si>
  <si>
    <t>Apdaru un mezglu parauglaukums</t>
  </si>
  <si>
    <t>Parauglaukuma A04 ierīkošana</t>
  </si>
  <si>
    <t>koka latu un noseglīstu stiprinājumi</t>
  </si>
  <si>
    <t>stikls 4mm, 720x530mm</t>
  </si>
  <si>
    <t>profilēta noseglīste, b=20mm</t>
  </si>
  <si>
    <t>noseglīste, b=10mm</t>
  </si>
  <si>
    <t>priedes koka pakāpieni, koka brusa 60x80mm, koka kāpņu vaigi, koka margas (stabi 3gab., lenteri 2 kompl.)</t>
  </si>
  <si>
    <t>1 lūka</t>
  </si>
  <si>
    <t>Bēniņu lūkas ierīkošana koka pārsegumā, t.sk. pārseguma atvēruma apdare</t>
  </si>
  <si>
    <t>rūpnieciski izgatavota bēniņu lūka ar kāpnēm, siltināta, 70x120cm Fakro Energy LTK-280 (vai līdzvērtīga)</t>
  </si>
  <si>
    <t>stiprinājumi, blīvēšanas materiāli</t>
  </si>
  <si>
    <t>noseglīstes, krāsotas ar lineļļas krāsu</t>
  </si>
  <si>
    <t>koka grīdlīstes 35x65mm (priede)</t>
  </si>
  <si>
    <t>Ģipškartona virsmu uzlabots krāsojums ar lateksa krāsām</t>
  </si>
  <si>
    <t>Špaktele Vivacolor LH (vai līdzvērtīga)</t>
  </si>
  <si>
    <t>Matēta lateksa krāsa,Vivacolor 20, tonēta (vai līdzvērtīga)</t>
  </si>
  <si>
    <t>Grunts Vivacolor Interior Primer (vai līdzvērtīga)</t>
  </si>
  <si>
    <t>Matēta lateksa krāsa,Vivacolor Interior Bath (vai līdzvērtīga)</t>
  </si>
  <si>
    <t>Ģipškartona griestu uzlabots krāsojums ar ūdens dispersijas krāsām, t.sk. griestu slīpās plaknes</t>
  </si>
  <si>
    <t>Matēta lateksa krāsa, Vivacolor 3 (vai līdzvērtīga), balta</t>
  </si>
  <si>
    <t>Koka palodžu uzstādīšana 2.stāva logiem</t>
  </si>
  <si>
    <t>jaucējkrāns roku mazgātnei 1/2" ar pop-up izplūdes vārstu Oras Polara, vai līdzvērtīgs</t>
  </si>
  <si>
    <t>jaucējkrāns dušai 1/2" montējams uz sienas Fokus F2. Hansgohe, vai līdzvērtīgs</t>
  </si>
  <si>
    <t>dušas komplekts (dušas klausule, dušas stienis 0,65m ar regulējamu augstumu, šļauka 1,6m) Hansgohe Crometta 85, vai līdzvērtīgs</t>
  </si>
  <si>
    <t>jaucējkrāns virtuves izlietnei 1/2" Oras Polara, vai līdzvērtīgs</t>
  </si>
  <si>
    <t>MLC cauruļu veidgabali d16-d20</t>
  </si>
  <si>
    <t>kompaktais keramikas sēdpods TIGO (JIKA) ar vāku, ūdens skalojamo mehānismu (vai līdzvērtīgs)</t>
  </si>
  <si>
    <t>nerūsējoša tērauda virtuves izlietne Franke ESN 614 NOVA (vai līdzvērtīga) ar metāla sifonu un metāla aizsargsietiņu</t>
  </si>
  <si>
    <t>Dušas aizkaru uzstādīšana</t>
  </si>
  <si>
    <t>Revīzijas lūkas ierīkošana sienā</t>
  </si>
  <si>
    <t>revīzijas lūka Revo 12,5 200x200mm (Knauf, vai līdzvērtīga)</t>
  </si>
  <si>
    <t>čuguna sekciju radiators KALOR 500/110 ar atgaisotāju, ar izmainīto savienojumu no apakšas, integrēto termostatisko ventīli (VIADRUS ITV, vai līdzvērtīgs), pelēkā krāsā, ar stiprinājumiem pie sienas, ar 16 sekcijām</t>
  </si>
  <si>
    <t>tas pats, ar 20 sekcijām</t>
  </si>
  <si>
    <t>pievienojuma mezgls 1-cauruļu sistēmām HERZ-300 (vai līdzvērtīgs) ar "bypass" iztukšošanas sistēmu, leņķveida ar ārējo vītni un pieslēgšanās veidgabaliem</t>
  </si>
  <si>
    <t>pievienojuma mezgls 2-cauruļu sistēmām HERZ PROJEKT (vai līdzvērtīgs) leņķveida ar ārējo vītni un pieslēgšanās veidgabaliem</t>
  </si>
  <si>
    <t>Kondicionēšana</t>
  </si>
  <si>
    <t>kondensāta novadīšanas caurule d16</t>
  </si>
  <si>
    <t>Dzesēšanas ārējā bloka montāža</t>
  </si>
  <si>
    <t>Vara cauruļu veidgabali</t>
  </si>
  <si>
    <t>Aukstumizolācijas ierīkošana 13 mm biezumā</t>
  </si>
  <si>
    <t>Aukstumizolācijas palīgmateriāli</t>
  </si>
  <si>
    <t>Sistēmas hidrauliskā pārbaude</t>
  </si>
  <si>
    <t>Montāžas materiāli un palīgmateriāli, marķēšanas materiāli, elektromateriāli, ugunsdrošie materiāli</t>
  </si>
  <si>
    <t>plaukts ar stiprinājumiem 1,4x0,7m</t>
  </si>
  <si>
    <t>Dzesēšanas iekšējo bloku montāža</t>
  </si>
  <si>
    <t>dzesēšanas iekšējais bloks EACS-09HG-M (Electrolux, vai līdzvērtīgs)</t>
  </si>
  <si>
    <t>Vara caurule Dn 15,88</t>
  </si>
  <si>
    <t>Vara caurule Dn 9,52</t>
  </si>
  <si>
    <t>Vara caurule Dn 6,35</t>
  </si>
  <si>
    <t>Sadalītāju montāža</t>
  </si>
  <si>
    <t>sadalītājs ar 3 izejām PACK-AK 31 BC (Mitsubishi Electric, vai līdzvērtīgs)</t>
  </si>
  <si>
    <t>sadalītājs ar 2 izejām PACK-AK BC (Mitsubishi Electric, vai līdzvērtīgs)</t>
  </si>
  <si>
    <t>aukstumizolācija Armaflex AC CO-13-015 (Armacell, vai līdzvērtīgs)</t>
  </si>
  <si>
    <t>aukstumizolācija Armaflex AC CO-13-010 (Armacell, vai līdzvērtīgs)</t>
  </si>
  <si>
    <t>aukstumizolācija Armaflex AC CO-13-006 (Armacell, vai līdzvērtīgs)</t>
  </si>
  <si>
    <t>Atvērumu izveidošana celtniecības konstrukcijās un to aizdarināšana pēc cauruļu montāžas</t>
  </si>
  <si>
    <t>Grupu sadale S-2, individuāli komplektēta, tajā skaitā:</t>
  </si>
  <si>
    <t>sadales korpuss z/a36mod (4x18), pelēka, ar caurspīdīgām durvīm, IP 41 IK08 Mistral41 650, slēdzama (ABB, vai līdzvērtīga)</t>
  </si>
  <si>
    <t>slodzes atvienošanas slēdzis 3-p.,25A 3NO Compact Home E203 (ABB, vai līdzvērtīgs)</t>
  </si>
  <si>
    <t>kontaktors 2P, 20A, 230V, AC 2NC, ProM Compact ESB20-02/230 (ABB, vai līdzvērtīgs)</t>
  </si>
  <si>
    <t>1-polu slēdzis, z/a (meh.), balts, Basic55, komplektā ar kārbu un rāmīti, 1-v, baltu, ar ieliktni Basic55 (ABB, vai līdzvērtīgs)</t>
  </si>
  <si>
    <t>1-polu slēdzis, z/a (meh.), balts, Basic55, komplektā ar kārbu un rāmīti, 2-v, baltu, ar ieliktni Basic55 (ABB, vai līdzvērtīgs)</t>
  </si>
  <si>
    <r>
      <t xml:space="preserve">gaismeklis, tips Nr.6 ar LED spuldzi 10W, 3000K
</t>
    </r>
    <r>
      <rPr>
        <b/>
        <sz val="10"/>
        <color rgb="FFFF0000"/>
        <rFont val="Verdana"/>
        <family val="2"/>
        <charset val="186"/>
      </rPr>
      <t>Pirms pasūtīšanas gaismekļa dizains ir jāsaskaņo ar Pasūtītāju</t>
    </r>
  </si>
  <si>
    <r>
      <t xml:space="preserve">gaismeklis, tips Nr.5 ar LED spuldzi 6W, 3000K
</t>
    </r>
    <r>
      <rPr>
        <b/>
        <sz val="10"/>
        <color rgb="FFFF0000"/>
        <rFont val="Verdana"/>
        <family val="2"/>
        <charset val="186"/>
      </rPr>
      <t>Pirms pasūtīšanas gaismekļa dizains ir jāsaskaņo ar Pasūtītāju</t>
    </r>
  </si>
  <si>
    <r>
      <t xml:space="preserve">gaismeklis, tips Nr.7 ar LED spuldzi 6W, 3000K
</t>
    </r>
    <r>
      <rPr>
        <b/>
        <sz val="10"/>
        <color rgb="FFFF0000"/>
        <rFont val="Verdana"/>
        <family val="2"/>
        <charset val="186"/>
      </rPr>
      <t>Pirms pasūtīšanas gaismekļa dizains ir jāsaskaņo ar Pasūtītāju</t>
    </r>
  </si>
  <si>
    <r>
      <t xml:space="preserve">gaismeklis, tips Nr.8 15W LED panelis- virsapmetuma, kvadrātveida, 3000K, komplektā ar barošanas bloku 180x180x45
</t>
    </r>
    <r>
      <rPr>
        <b/>
        <sz val="10"/>
        <color rgb="FFFF0000"/>
        <rFont val="Verdana"/>
        <family val="2"/>
        <charset val="186"/>
      </rPr>
      <t>Pirms pasūtīšanas gaismekļa dizains ir jāsaskaņo ar Pasūtītāju</t>
    </r>
  </si>
  <si>
    <t>Signāldevēju demontāža 2.stāvā</t>
  </si>
  <si>
    <t>montāžas un papildmateriāli</t>
  </si>
  <si>
    <t>Sirēnu montāža</t>
  </si>
  <si>
    <t>Trauksmes pogu demontāža 2.st.</t>
  </si>
  <si>
    <t>Sirēnu demontāža 2.st.</t>
  </si>
  <si>
    <t>RJ45 ligzdu turētāju demontāža</t>
  </si>
  <si>
    <t>Datu ligzdu demontāža</t>
  </si>
  <si>
    <t>RJ45 ligzdu turētāju montāža</t>
  </si>
  <si>
    <t>Datu ligzdu montāža</t>
  </si>
  <si>
    <t>dzesēšanas multi-split āra bloks 4MXS80E (DAIKIN, vai līdzvērtīgs)</t>
  </si>
  <si>
    <t>presēta korķa, b=3mm, joslas 140mm</t>
  </si>
  <si>
    <t>Grīdas plātnes betonēšana līdz 87mm biezumā</t>
  </si>
  <si>
    <r>
      <t>koka dēļi atbilstoši vēsturiskajiem, platumā 200-300mm no viengabala masīvkoka, vienlaidu garumā no grīdas līdz griestiem, apstrādāti ar rokas instrumentiem (</t>
    </r>
    <r>
      <rPr>
        <b/>
        <sz val="10"/>
        <color rgb="FFFF0000"/>
        <rFont val="Verdana"/>
        <family val="2"/>
        <charset val="186"/>
      </rPr>
      <t>daļa dēļu ir esoši, paredzamais max izmantojums 30%</t>
    </r>
    <r>
      <rPr>
        <sz val="10"/>
        <rFont val="Verdana"/>
        <family val="2"/>
        <charset val="186"/>
      </rPr>
      <t>)</t>
    </r>
  </si>
  <si>
    <r>
      <t>Durtiņu ierīkošana 1,4x1,0m ārējā bloka apkopei un aizsardzībai pret putekļiem (</t>
    </r>
    <r>
      <rPr>
        <b/>
        <sz val="10"/>
        <color rgb="FFFF0000"/>
        <rFont val="Verdana"/>
        <family val="2"/>
        <charset val="186"/>
      </rPr>
      <t>veidu un materiālu saskaņot autoruzraudzības kārtībā</t>
    </r>
    <r>
      <rPr>
        <sz val="10"/>
        <rFont val="Verdana"/>
        <family val="2"/>
        <charset val="186"/>
      </rPr>
      <t>)</t>
    </r>
  </si>
  <si>
    <t>kontaktligzdas kārba, z/a, ar 4 vietām un rāmītis 3-vietīgs, balts, ar ieliktni Basic55 (ABB, vai līdzvērtīgs)</t>
  </si>
  <si>
    <r>
      <t xml:space="preserve">Iekšējo koka kāpņu ar margām izbūve (h=3165mm), t.sk. kāpņu apdare: pakāpienu, vaigu un brusu beicēšana, eļļošana un vaskošana; margu krāsošana ar lineļļas krāsām
</t>
    </r>
    <r>
      <rPr>
        <b/>
        <sz val="10"/>
        <color rgb="FFFF0000"/>
        <rFont val="Verdana"/>
        <family val="2"/>
        <charset val="186"/>
      </rPr>
      <t>Stingri ievērot igunsdrošības pasākumus!</t>
    </r>
  </si>
  <si>
    <t>Hidroizolācijas ierīkošana zem flīžu segumiem, t.sk. pa telpu perimetru 150mm augstumā (mastikas hidroizolācija Mapegum WPS (vai līdzvērtīga))</t>
  </si>
  <si>
    <t>amortizējoša lenta 8x150mm pa katras telpas perimetru grīdas un sienu sadurvietā</t>
  </si>
  <si>
    <t>Hidroizolācijas ierīkošana sienām zem flīžu segumiem (mastikas hidroizolācija Mapegum WPS (vai līdzvērtīga))</t>
  </si>
  <si>
    <t>Koka konstrukciju apstrāde ar antiseptiķi (antiseptiķis VINCENTS POLYLINE INWOOD CLASSIC 1, bezkrāsains (vai līdzvērtīgs))</t>
  </si>
  <si>
    <t xml:space="preserve">Griestu koka dēļu apšuvuma sagatavošana un krāsošana ar kaļķu krāsām (balsināšana) (kaļķu krāsa KEIM Romanit-Farbe (vai līdzvērtīga)) </t>
  </si>
  <si>
    <t xml:space="preserve">palīgmateriāli </t>
  </si>
  <si>
    <r>
      <t xml:space="preserve">palīgmateriāli </t>
    </r>
    <r>
      <rPr>
        <sz val="10"/>
        <color rgb="FFFF0000"/>
        <rFont val="Verdana"/>
        <family val="2"/>
        <charset val="186"/>
      </rPr>
      <t/>
    </r>
  </si>
  <si>
    <t>Palīgmateriāli (ģipsis, linu pakulu (vai kaņepāu) grīstes u.c.)</t>
  </si>
  <si>
    <t xml:space="preserve">Apmestu sienu sagatavošana un krāsošana ar kaļķu krāsām (kaļķu krāsa KEIM Romanit-Farbe (vai līdzvērtīga)) </t>
  </si>
  <si>
    <t>Koka sienu apšuvuma un koka konstrukciju krāsošana ar lineļļas krāsām (lineļļas un terpentīna maisījums, lineļļas ķite, lineļļas krāsa)</t>
  </si>
  <si>
    <r>
      <t xml:space="preserve">Dēļu grīdu beicēšana, eļļošana un vaskošana, t.sk. Grīdlīstes (beice, eļļa un vasks PAINT ECO (LINUM COLOR, vai līdzvērtīgs))
</t>
    </r>
    <r>
      <rPr>
        <b/>
        <sz val="10"/>
        <color rgb="FFFF0000"/>
        <rFont val="Verdana"/>
        <family val="2"/>
        <charset val="186"/>
      </rPr>
      <t>Stingri ievērot ugunsdrošības pasākumus!</t>
    </r>
  </si>
  <si>
    <t>lineļļas un terpentīna maisījums, lineļļas ķite, lineļļas krāsa</t>
  </si>
  <si>
    <t xml:space="preserve">beice, eļļa, vasks PAINT ECO (LINUM COLOR, vai līdzvērtīgs) </t>
  </si>
  <si>
    <t>Atkritumu konteineru noma</t>
  </si>
  <si>
    <r>
      <t xml:space="preserve">Maksa par ūdeni un kanalizāciju
</t>
    </r>
    <r>
      <rPr>
        <b/>
        <sz val="10"/>
        <color rgb="FFFF0000"/>
        <rFont val="Verdana"/>
        <family val="2"/>
        <charset val="186"/>
      </rPr>
      <t>Patērētā ūdens uzskaites skaitītāja rādījuma fiksēšana pirms būvdarbu uzsākšanas, pieaicinot par ūdens uzskaites iekārtas ekspluatāciju atbildīgās organizācijas pilnvarotu pārstāvi, sastādot aktu</t>
    </r>
  </si>
  <si>
    <t>Ģipškartona sienu sagatavošana un flīzēšana sanmezglā un dušas telpās (mitrumizturīga flīžu līme, šuvju mastika (saskaņot autoruzraudzības kārtībā))</t>
  </si>
  <si>
    <t>Grīdu seguma ierīkošana no flīzēm uz līmes kārtas 2-5mm biezumā (mitrumizturīga flīžu līme, šuvju mastika (saskaņot autoruzraudzības kārtībā))</t>
  </si>
  <si>
    <r>
      <t xml:space="preserve">glazētas keramiskās flīzes ar nelīdzenu virsmu 10x10cm </t>
    </r>
    <r>
      <rPr>
        <sz val="10"/>
        <color rgb="FFFF0000"/>
        <rFont val="Verdana"/>
        <family val="2"/>
        <charset val="186"/>
      </rPr>
      <t>(Pirms pasūtīšanas flīzes ir jāsaskaņo ar Pasūtītāju)</t>
    </r>
  </si>
  <si>
    <r>
      <t xml:space="preserve">glazēta keramisko flīžu josliņa h=2cm </t>
    </r>
    <r>
      <rPr>
        <sz val="10"/>
        <color rgb="FFFF0000"/>
        <rFont val="Verdana"/>
        <family val="2"/>
        <charset val="186"/>
      </rPr>
      <t>(Pirms pasūtīšanas flīzes ir jāsaskaņo ar Pasūtītāju)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</si>
</sst>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27" x14ac:knownFonts="1">
    <font>
      <sz val="10"/>
      <name val="MS Sans Serif"/>
    </font>
    <font>
      <sz val="10"/>
      <name val="Helvetica"/>
    </font>
    <font>
      <sz val="10"/>
      <name val="Arial"/>
      <family val="2"/>
    </font>
    <font>
      <u/>
      <sz val="10"/>
      <color theme="10"/>
      <name val="MS Sans Serif"/>
      <family val="2"/>
      <charset val="186"/>
    </font>
    <font>
      <u/>
      <sz val="10"/>
      <color theme="11"/>
      <name val="MS Sans Serif"/>
      <family val="2"/>
      <charset val="186"/>
    </font>
    <font>
      <sz val="14"/>
      <name val="Verdana"/>
      <family val="2"/>
      <charset val="186"/>
    </font>
    <font>
      <sz val="12"/>
      <name val="Verdana"/>
      <family val="2"/>
      <charset val="186"/>
    </font>
    <font>
      <sz val="14"/>
      <color indexed="10"/>
      <name val="Verdana"/>
      <family val="2"/>
      <charset val="186"/>
    </font>
    <font>
      <sz val="8"/>
      <name val="Verdana"/>
      <family val="2"/>
      <charset val="186"/>
    </font>
    <font>
      <b/>
      <sz val="14"/>
      <name val="Verdana"/>
      <family val="2"/>
      <charset val="186"/>
    </font>
    <font>
      <b/>
      <sz val="12"/>
      <name val="Verdana"/>
      <family val="2"/>
      <charset val="186"/>
    </font>
    <font>
      <b/>
      <sz val="9"/>
      <name val="Verdana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indexed="10"/>
      <name val="Verdana"/>
      <family val="2"/>
      <charset val="186"/>
    </font>
    <font>
      <sz val="11"/>
      <name val="Verdana"/>
      <family val="2"/>
      <charset val="186"/>
    </font>
    <font>
      <b/>
      <sz val="11"/>
      <name val="Verdana"/>
      <family val="2"/>
      <charset val="186"/>
    </font>
    <font>
      <b/>
      <i/>
      <sz val="10"/>
      <name val="Verdana"/>
      <family val="2"/>
      <charset val="186"/>
    </font>
    <font>
      <sz val="10"/>
      <name val="Times New Roman"/>
      <family val="1"/>
    </font>
    <font>
      <sz val="10"/>
      <color rgb="FFFF0000"/>
      <name val="Verdana"/>
      <family val="2"/>
      <charset val="186"/>
    </font>
    <font>
      <sz val="11"/>
      <color rgb="FFFF0000"/>
      <name val="Verdana"/>
      <family val="2"/>
      <charset val="186"/>
    </font>
    <font>
      <b/>
      <i/>
      <sz val="9"/>
      <name val="Verdana"/>
      <family val="2"/>
      <charset val="186"/>
    </font>
    <font>
      <b/>
      <sz val="10"/>
      <color rgb="FFFF0000"/>
      <name val="Verdana"/>
      <family val="2"/>
      <charset val="186"/>
    </font>
    <font>
      <sz val="8"/>
      <name val="MS Sans Serif"/>
      <family val="2"/>
      <charset val="186"/>
    </font>
    <font>
      <b/>
      <sz val="10"/>
      <name val="Times New Roman"/>
      <family val="1"/>
    </font>
    <font>
      <b/>
      <i/>
      <sz val="11"/>
      <name val="Verdana"/>
      <family val="2"/>
      <charset val="186"/>
    </font>
    <font>
      <sz val="1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2744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4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right" vertical="center" wrapText="1"/>
    </xf>
    <xf numFmtId="4" fontId="13" fillId="0" borderId="9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right" vertical="center"/>
    </xf>
    <xf numFmtId="4" fontId="16" fillId="0" borderId="16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166" fontId="10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horizontal="right" vertical="center"/>
    </xf>
    <xf numFmtId="0" fontId="12" fillId="0" borderId="7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2" fillId="0" borderId="18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 wrapText="1"/>
    </xf>
    <xf numFmtId="4" fontId="17" fillId="0" borderId="18" xfId="0" applyNumberFormat="1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right" vertical="center" wrapText="1"/>
    </xf>
    <xf numFmtId="0" fontId="13" fillId="2" borderId="9" xfId="0" applyFont="1" applyFill="1" applyBorder="1" applyAlignment="1">
      <alignment horizontal="right" vertical="center" wrapText="1"/>
    </xf>
    <xf numFmtId="4" fontId="13" fillId="2" borderId="9" xfId="0" applyNumberFormat="1" applyFont="1" applyFill="1" applyBorder="1" applyAlignment="1">
      <alignment horizontal="right" vertical="center"/>
    </xf>
    <xf numFmtId="4" fontId="15" fillId="0" borderId="17" xfId="0" applyNumberFormat="1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right" vertical="center"/>
    </xf>
    <xf numFmtId="4" fontId="15" fillId="0" borderId="15" xfId="0" applyNumberFormat="1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4" fontId="15" fillId="0" borderId="19" xfId="0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5" fillId="0" borderId="2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6" fontId="12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right" vertical="center"/>
    </xf>
    <xf numFmtId="4" fontId="12" fillId="0" borderId="6" xfId="0" applyNumberFormat="1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4" fontId="12" fillId="0" borderId="21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vertical="center"/>
    </xf>
    <xf numFmtId="4" fontId="12" fillId="0" borderId="7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right" vertical="center"/>
    </xf>
    <xf numFmtId="1" fontId="12" fillId="0" borderId="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4" fontId="12" fillId="0" borderId="30" xfId="0" applyNumberFormat="1" applyFont="1" applyFill="1" applyBorder="1" applyAlignment="1">
      <alignment horizontal="right" vertical="center"/>
    </xf>
    <xf numFmtId="2" fontId="12" fillId="0" borderId="7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vertical="center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15" fillId="3" borderId="13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" fontId="15" fillId="3" borderId="18" xfId="0" applyNumberFormat="1" applyFont="1" applyFill="1" applyBorder="1" applyAlignment="1">
      <alignment horizontal="center" vertical="center"/>
    </xf>
    <xf numFmtId="4" fontId="15" fillId="3" borderId="12" xfId="0" applyNumberFormat="1" applyFont="1" applyFill="1" applyBorder="1" applyAlignment="1">
      <alignment horizontal="right" vertical="center"/>
    </xf>
    <xf numFmtId="10" fontId="15" fillId="3" borderId="0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 wrapText="1" indent="1"/>
    </xf>
    <xf numFmtId="165" fontId="12" fillId="0" borderId="7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right" vertical="center"/>
    </xf>
    <xf numFmtId="4" fontId="18" fillId="0" borderId="7" xfId="0" applyNumberFormat="1" applyFont="1" applyFill="1" applyBorder="1" applyAlignment="1">
      <alignment horizontal="right" vertical="center"/>
    </xf>
    <xf numFmtId="4" fontId="18" fillId="0" borderId="6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12" fillId="0" borderId="5" xfId="0" applyNumberFormat="1" applyFont="1" applyBorder="1" applyAlignment="1">
      <alignment horizontal="left" vertical="center" wrapText="1"/>
    </xf>
    <xf numFmtId="0" fontId="25" fillId="0" borderId="5" xfId="0" applyNumberFormat="1" applyFont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" fontId="12" fillId="0" borderId="7" xfId="0" applyNumberFormat="1" applyFont="1" applyFill="1" applyBorder="1" applyAlignment="1">
      <alignment horizontal="right" vertical="center" wrapText="1"/>
    </xf>
    <xf numFmtId="2" fontId="12" fillId="0" borderId="7" xfId="0" applyNumberFormat="1" applyFont="1" applyFill="1" applyBorder="1" applyAlignment="1">
      <alignment vertical="center"/>
    </xf>
    <xf numFmtId="0" fontId="26" fillId="0" borderId="7" xfId="0" applyFont="1" applyFill="1" applyBorder="1" applyAlignment="1">
      <alignment horizontal="left" vertical="center" wrapText="1" inden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6" fontId="11" fillId="0" borderId="23" xfId="0" applyNumberFormat="1" applyFont="1" applyFill="1" applyBorder="1" applyAlignment="1">
      <alignment horizontal="center" vertical="center" wrapText="1"/>
    </xf>
    <xf numFmtId="166" fontId="11" fillId="0" borderId="1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</cellXfs>
  <cellStyles count="2744">
    <cellStyle name="Excel Built-in Normal" xfId="742"/>
    <cellStyle name="Excel Built-in Normal 1" xfId="1253"/>
    <cellStyle name="Excel Built-in Normal 2" xfId="125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Normal" xfId="0" builtinId="0"/>
    <cellStyle name="Normal 2" xfId="741"/>
    <cellStyle name="Normal 2 2" xfId="743"/>
    <cellStyle name="Parastais_Lapa1" xfId="1"/>
    <cellStyle name="Style 1" xfId="2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66"/>
    <pageSetUpPr fitToPage="1"/>
  </sheetPr>
  <dimension ref="A1:G27"/>
  <sheetViews>
    <sheetView workbookViewId="0">
      <selection activeCell="J17" sqref="J17"/>
    </sheetView>
  </sheetViews>
  <sheetFormatPr defaultColWidth="9.140625" defaultRowHeight="12.75" x14ac:dyDescent="0.2"/>
  <cols>
    <col min="1" max="2" width="7" style="29" customWidth="1"/>
    <col min="3" max="3" width="53.28515625" style="8" customWidth="1"/>
    <col min="4" max="4" width="16.140625" style="36" customWidth="1"/>
    <col min="5" max="5" width="9.140625" style="12"/>
    <col min="6" max="6" width="11.28515625" style="12" bestFit="1" customWidth="1"/>
    <col min="7" max="16384" width="9.140625" style="12"/>
  </cols>
  <sheetData>
    <row r="1" spans="1:7" s="4" customFormat="1" ht="18" x14ac:dyDescent="0.2">
      <c r="A1" s="1"/>
      <c r="B1" s="1"/>
      <c r="C1" s="2" t="s">
        <v>213</v>
      </c>
      <c r="D1" s="3"/>
    </row>
    <row r="2" spans="1:7" s="4" customFormat="1" ht="18" x14ac:dyDescent="0.2">
      <c r="A2" s="5"/>
      <c r="B2" s="5"/>
      <c r="C2" s="6"/>
      <c r="D2" s="3"/>
    </row>
    <row r="3" spans="1:7" s="4" customFormat="1" ht="39" customHeight="1" x14ac:dyDescent="0.2">
      <c r="A3" s="161" t="s">
        <v>218</v>
      </c>
      <c r="B3" s="161"/>
      <c r="C3" s="161"/>
      <c r="D3" s="161"/>
    </row>
    <row r="4" spans="1:7" s="4" customFormat="1" ht="15" x14ac:dyDescent="0.2">
      <c r="A4" s="4" t="s">
        <v>77</v>
      </c>
      <c r="C4" s="8"/>
      <c r="D4" s="3"/>
    </row>
    <row r="5" spans="1:7" s="4" customFormat="1" ht="15" x14ac:dyDescent="0.2">
      <c r="A5" s="7"/>
      <c r="B5" s="7"/>
      <c r="C5" s="6"/>
      <c r="D5" s="3"/>
    </row>
    <row r="6" spans="1:7" s="4" customFormat="1" ht="18" x14ac:dyDescent="0.2">
      <c r="A6" s="9"/>
      <c r="B6" s="9"/>
      <c r="C6" s="8"/>
      <c r="D6" s="10" t="s">
        <v>48</v>
      </c>
    </row>
    <row r="7" spans="1:7" s="4" customFormat="1" ht="15.75" thickBot="1" x14ac:dyDescent="0.25">
      <c r="A7" s="11"/>
      <c r="B7" s="11"/>
      <c r="C7" s="6"/>
      <c r="D7" s="3"/>
    </row>
    <row r="8" spans="1:7" x14ac:dyDescent="0.2">
      <c r="A8" s="155" t="s">
        <v>12</v>
      </c>
      <c r="B8" s="155" t="s">
        <v>78</v>
      </c>
      <c r="C8" s="155" t="s">
        <v>22</v>
      </c>
      <c r="D8" s="158" t="s">
        <v>34</v>
      </c>
    </row>
    <row r="9" spans="1:7" s="13" customFormat="1" ht="10.5" x14ac:dyDescent="0.2">
      <c r="A9" s="156"/>
      <c r="B9" s="156"/>
      <c r="C9" s="156"/>
      <c r="D9" s="159"/>
    </row>
    <row r="10" spans="1:7" s="13" customFormat="1" ht="20.25" customHeight="1" thickBot="1" x14ac:dyDescent="0.25">
      <c r="A10" s="157"/>
      <c r="B10" s="157"/>
      <c r="C10" s="157"/>
      <c r="D10" s="160"/>
    </row>
    <row r="11" spans="1:7" s="17" customFormat="1" x14ac:dyDescent="0.2">
      <c r="A11" s="19">
        <v>1</v>
      </c>
      <c r="B11" s="19"/>
      <c r="C11" s="15" t="s">
        <v>55</v>
      </c>
      <c r="D11" s="16">
        <f>'Lok.2-0'!P23</f>
        <v>0</v>
      </c>
      <c r="F11" s="21"/>
    </row>
    <row r="12" spans="1:7" s="17" customFormat="1" x14ac:dyDescent="0.2">
      <c r="A12" s="14">
        <v>2</v>
      </c>
      <c r="B12" s="107" t="s">
        <v>214</v>
      </c>
      <c r="C12" s="15" t="s">
        <v>216</v>
      </c>
      <c r="D12" s="16">
        <f>Obj.2!D28</f>
        <v>0</v>
      </c>
      <c r="F12" s="18"/>
      <c r="G12" s="13"/>
    </row>
    <row r="13" spans="1:7" s="17" customFormat="1" ht="13.5" thickBot="1" x14ac:dyDescent="0.25">
      <c r="A13" s="19"/>
      <c r="B13" s="107"/>
      <c r="C13" s="15"/>
      <c r="D13" s="16"/>
      <c r="F13" s="21"/>
    </row>
    <row r="14" spans="1:7" s="17" customFormat="1" ht="13.5" thickBot="1" x14ac:dyDescent="0.25">
      <c r="A14" s="22"/>
      <c r="B14" s="22"/>
      <c r="C14" s="23" t="s">
        <v>8</v>
      </c>
      <c r="D14" s="24">
        <f>SUM(D12:D13)</f>
        <v>0</v>
      </c>
    </row>
    <row r="15" spans="1:7" x14ac:dyDescent="0.2">
      <c r="D15" s="30"/>
    </row>
    <row r="16" spans="1:7" ht="15" thickBot="1" x14ac:dyDescent="0.25">
      <c r="A16" s="25"/>
      <c r="B16" s="25"/>
      <c r="C16" s="26" t="s">
        <v>25</v>
      </c>
      <c r="D16" s="31">
        <f>ROUND(D14*0.21,2)</f>
        <v>0</v>
      </c>
    </row>
    <row r="17" spans="1:7" ht="15" thickBot="1" x14ac:dyDescent="0.25">
      <c r="A17" s="25"/>
      <c r="B17" s="25"/>
      <c r="C17" s="27" t="s">
        <v>23</v>
      </c>
      <c r="D17" s="32">
        <f>D16+D14</f>
        <v>0</v>
      </c>
      <c r="G17" s="28"/>
    </row>
    <row r="19" spans="1:7" ht="14.25" x14ac:dyDescent="0.2">
      <c r="A19" s="33" t="s">
        <v>10</v>
      </c>
      <c r="B19" s="33"/>
      <c r="C19" s="34"/>
      <c r="D19" s="34" t="s">
        <v>50</v>
      </c>
    </row>
    <row r="20" spans="1:7" ht="14.25" x14ac:dyDescent="0.2">
      <c r="A20" s="8"/>
      <c r="B20" s="8"/>
      <c r="D20" s="34" t="s">
        <v>51</v>
      </c>
    </row>
    <row r="21" spans="1:7" ht="14.25" x14ac:dyDescent="0.2">
      <c r="A21" s="35"/>
      <c r="B21" s="35"/>
    </row>
    <row r="23" spans="1:7" ht="14.25" x14ac:dyDescent="0.2">
      <c r="A23" s="33" t="s">
        <v>17</v>
      </c>
      <c r="B23" s="33"/>
    </row>
    <row r="24" spans="1:7" ht="14.25" x14ac:dyDescent="0.2">
      <c r="D24" s="34" t="s">
        <v>24</v>
      </c>
    </row>
    <row r="25" spans="1:7" ht="14.25" x14ac:dyDescent="0.2">
      <c r="A25" s="35"/>
      <c r="B25" s="35"/>
    </row>
    <row r="27" spans="1:7" ht="14.25" x14ac:dyDescent="0.2">
      <c r="A27" s="33" t="s">
        <v>49</v>
      </c>
      <c r="B27" s="33"/>
    </row>
  </sheetData>
  <mergeCells count="5">
    <mergeCell ref="A8:A10"/>
    <mergeCell ref="C8:C10"/>
    <mergeCell ref="D8:D10"/>
    <mergeCell ref="B8:B10"/>
    <mergeCell ref="A3:D3"/>
  </mergeCells>
  <phoneticPr fontId="0" type="noConversion"/>
  <printOptions horizontalCentered="1"/>
  <pageMargins left="1.07" right="0.24000000000000002" top="1.07" bottom="0.38" header="0.16" footer="0.2"/>
  <pageSetup paperSize="9" scale="77" orientation="portrait"/>
  <headerFooter>
    <oddFooter>&amp;R&amp;D     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P47"/>
  <sheetViews>
    <sheetView workbookViewId="0">
      <selection activeCell="G32" sqref="G32"/>
    </sheetView>
  </sheetViews>
  <sheetFormatPr defaultColWidth="9.140625" defaultRowHeight="12.75" x14ac:dyDescent="0.2"/>
  <cols>
    <col min="1" max="1" width="5.140625" style="29" customWidth="1"/>
    <col min="2" max="2" width="14.7109375" style="8" customWidth="1"/>
    <col min="3" max="3" width="36.28515625" style="8" customWidth="1"/>
    <col min="4" max="4" width="7.28515625" style="36" customWidth="1"/>
    <col min="5" max="5" width="8.7109375" style="36" customWidth="1"/>
    <col min="6" max="6" width="9.42578125" style="36" customWidth="1"/>
    <col min="7" max="9" width="9.28515625" style="36" customWidth="1"/>
    <col min="10" max="11" width="9.140625" style="36"/>
    <col min="12" max="12" width="10.42578125" style="36" customWidth="1"/>
    <col min="13" max="13" width="10.140625" style="36" bestFit="1" customWidth="1"/>
    <col min="14" max="16" width="11.28515625" style="36" bestFit="1" customWidth="1"/>
    <col min="17" max="16384" width="9.140625" style="12"/>
  </cols>
  <sheetData>
    <row r="1" spans="1:16" s="4" customFormat="1" ht="18" customHeight="1" x14ac:dyDescent="0.2">
      <c r="A1" s="1"/>
      <c r="B1" s="8"/>
      <c r="C1" s="1" t="s">
        <v>226</v>
      </c>
      <c r="D1" s="3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8" customHeight="1" x14ac:dyDescent="0.2">
      <c r="A2" s="1" t="s">
        <v>83</v>
      </c>
      <c r="B2" s="6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8" customHeight="1" x14ac:dyDescent="0.2">
      <c r="A3" s="7" t="str">
        <f>'Lok.2-0'!A3</f>
        <v>Būves nosaukums: Daudzdzīvokļu dzīvojamās ēkas restaurācija, atjaunošana un pārbūve restaurācijas centra vajadzībām, 2.kārta</v>
      </c>
      <c r="B3" s="6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8" customHeight="1" x14ac:dyDescent="0.2">
      <c r="A4" s="4" t="str">
        <f>Obj.2!A4</f>
        <v>Objekta nosaukums: Dzīvojamā ēka. 2.stāvs</v>
      </c>
      <c r="B4" s="8"/>
      <c r="C4" s="8"/>
      <c r="D4" s="3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8" customHeight="1" x14ac:dyDescent="0.2">
      <c r="A5" s="4" t="str">
        <f>'Lok.2-0'!A4</f>
        <v>Būves adrese: Baznīcas ielā 30, Kuldīgā</v>
      </c>
      <c r="B5" s="8"/>
      <c r="C5" s="8"/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8" customHeight="1" x14ac:dyDescent="0.2">
      <c r="A6" s="7"/>
      <c r="B6" s="6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4" customFormat="1" ht="18" customHeight="1" x14ac:dyDescent="0.2">
      <c r="A7" s="4" t="s">
        <v>67</v>
      </c>
      <c r="B7" s="8"/>
      <c r="C7" s="8"/>
      <c r="D7" s="3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4" customFormat="1" ht="18" customHeight="1" x14ac:dyDescent="0.2">
      <c r="A8" s="9"/>
      <c r="B8" s="8"/>
      <c r="C8" s="8"/>
      <c r="D8" s="36"/>
      <c r="E8" s="3"/>
      <c r="F8" s="7"/>
      <c r="G8" s="3"/>
      <c r="H8" s="3"/>
      <c r="I8" s="3"/>
      <c r="J8" s="3"/>
      <c r="K8" s="3"/>
      <c r="L8" s="7" t="s">
        <v>35</v>
      </c>
      <c r="M8" s="3"/>
      <c r="N8" s="41"/>
      <c r="O8" s="72">
        <f>P43</f>
        <v>0</v>
      </c>
      <c r="P8" s="3"/>
    </row>
    <row r="9" spans="1:16" s="4" customFormat="1" ht="18" customHeight="1" x14ac:dyDescent="0.2">
      <c r="A9" s="9"/>
      <c r="B9" s="8"/>
      <c r="C9" s="8"/>
      <c r="D9" s="37"/>
      <c r="E9" s="3"/>
      <c r="F9" s="7"/>
      <c r="G9" s="3"/>
      <c r="H9" s="3"/>
      <c r="I9" s="3"/>
      <c r="J9" s="3"/>
      <c r="K9" s="3"/>
      <c r="L9" s="7" t="str">
        <f>'Lok.2-0'!L8</f>
        <v>Tāme sastādīta 2017.gada ___.__________</v>
      </c>
      <c r="M9" s="3"/>
      <c r="N9" s="41"/>
      <c r="O9" s="3"/>
      <c r="P9" s="3"/>
    </row>
    <row r="10" spans="1:16" s="4" customFormat="1" ht="5.25" customHeight="1" thickBot="1" x14ac:dyDescent="0.25">
      <c r="A10" s="11"/>
      <c r="B10" s="6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155" t="s">
        <v>12</v>
      </c>
      <c r="B11" s="155" t="s">
        <v>7</v>
      </c>
      <c r="C11" s="155" t="s">
        <v>11</v>
      </c>
      <c r="D11" s="168" t="s">
        <v>2</v>
      </c>
      <c r="E11" s="168" t="s">
        <v>3</v>
      </c>
      <c r="F11" s="162" t="s">
        <v>13</v>
      </c>
      <c r="G11" s="163"/>
      <c r="H11" s="163"/>
      <c r="I11" s="163"/>
      <c r="J11" s="163"/>
      <c r="K11" s="163"/>
      <c r="L11" s="162" t="s">
        <v>15</v>
      </c>
      <c r="M11" s="163"/>
      <c r="N11" s="163"/>
      <c r="O11" s="163"/>
      <c r="P11" s="164"/>
    </row>
    <row r="12" spans="1:16" s="13" customFormat="1" ht="12.75" customHeight="1" x14ac:dyDescent="0.2">
      <c r="A12" s="156"/>
      <c r="B12" s="156"/>
      <c r="C12" s="156"/>
      <c r="D12" s="169"/>
      <c r="E12" s="169"/>
      <c r="F12" s="165"/>
      <c r="G12" s="166"/>
      <c r="H12" s="166"/>
      <c r="I12" s="166"/>
      <c r="J12" s="166"/>
      <c r="K12" s="166"/>
      <c r="L12" s="165" t="s">
        <v>4</v>
      </c>
      <c r="M12" s="166"/>
      <c r="N12" s="166" t="s">
        <v>6</v>
      </c>
      <c r="O12" s="166"/>
      <c r="P12" s="167" t="s">
        <v>5</v>
      </c>
    </row>
    <row r="13" spans="1:16" s="13" customFormat="1" ht="34.5" thickBot="1" x14ac:dyDescent="0.25">
      <c r="A13" s="157"/>
      <c r="B13" s="157"/>
      <c r="C13" s="157"/>
      <c r="D13" s="170"/>
      <c r="E13" s="170"/>
      <c r="F13" s="44" t="s">
        <v>14</v>
      </c>
      <c r="G13" s="44" t="s">
        <v>41</v>
      </c>
      <c r="H13" s="44" t="s">
        <v>37</v>
      </c>
      <c r="I13" s="44" t="s">
        <v>42</v>
      </c>
      <c r="J13" s="73" t="s">
        <v>39</v>
      </c>
      <c r="K13" s="73" t="s">
        <v>43</v>
      </c>
      <c r="L13" s="125" t="s">
        <v>14</v>
      </c>
      <c r="M13" s="44" t="s">
        <v>37</v>
      </c>
      <c r="N13" s="44" t="s">
        <v>38</v>
      </c>
      <c r="O13" s="73" t="s">
        <v>39</v>
      </c>
      <c r="P13" s="75" t="s">
        <v>44</v>
      </c>
    </row>
    <row r="14" spans="1:16" s="145" customFormat="1" ht="25.5" x14ac:dyDescent="0.2">
      <c r="A14" s="14"/>
      <c r="B14" s="142"/>
      <c r="C14" s="147" t="s">
        <v>205</v>
      </c>
      <c r="D14" s="139"/>
      <c r="E14" s="144"/>
      <c r="F14" s="16"/>
      <c r="G14" s="16"/>
      <c r="H14" s="16"/>
      <c r="I14" s="16"/>
      <c r="J14" s="78"/>
      <c r="K14" s="78"/>
      <c r="L14" s="16"/>
      <c r="M14" s="16"/>
      <c r="N14" s="16"/>
      <c r="O14" s="16"/>
      <c r="P14" s="79"/>
    </row>
    <row r="15" spans="1:16" s="102" customFormat="1" ht="18" customHeight="1" x14ac:dyDescent="0.2">
      <c r="A15" s="77">
        <v>1</v>
      </c>
      <c r="B15" s="55"/>
      <c r="C15" s="20" t="s">
        <v>338</v>
      </c>
      <c r="D15" s="76" t="s">
        <v>30</v>
      </c>
      <c r="E15" s="76">
        <v>10</v>
      </c>
      <c r="F15" s="78"/>
      <c r="G15" s="78"/>
      <c r="H15" s="78">
        <f>ROUND(F15*G15,2)</f>
        <v>0</v>
      </c>
      <c r="I15" s="78"/>
      <c r="J15" s="78"/>
      <c r="K15" s="78">
        <f t="shared" ref="K15" si="0">J15+I15+H15</f>
        <v>0</v>
      </c>
      <c r="L15" s="78">
        <f>ROUND(E15*F15,2)</f>
        <v>0</v>
      </c>
      <c r="M15" s="78">
        <f>ROUND(H15*E15,2)</f>
        <v>0</v>
      </c>
      <c r="N15" s="78"/>
      <c r="O15" s="78">
        <f>ROUND(J15*E15,2)</f>
        <v>0</v>
      </c>
      <c r="P15" s="103">
        <f t="shared" ref="P15" si="1">M15+N15+O15</f>
        <v>0</v>
      </c>
    </row>
    <row r="16" spans="1:16" s="102" customFormat="1" ht="18" customHeight="1" x14ac:dyDescent="0.2">
      <c r="A16" s="77">
        <v>2</v>
      </c>
      <c r="B16" s="55"/>
      <c r="C16" s="20" t="s">
        <v>206</v>
      </c>
      <c r="D16" s="76" t="s">
        <v>30</v>
      </c>
      <c r="E16" s="76">
        <v>10</v>
      </c>
      <c r="F16" s="78"/>
      <c r="G16" s="78"/>
      <c r="H16" s="78">
        <f>ROUND(F16*G16,2)</f>
        <v>0</v>
      </c>
      <c r="I16" s="78"/>
      <c r="J16" s="78"/>
      <c r="K16" s="78">
        <f t="shared" ref="K16:K24" si="2">J16+I16+H16</f>
        <v>0</v>
      </c>
      <c r="L16" s="78">
        <f>ROUND(E16*F16,2)</f>
        <v>0</v>
      </c>
      <c r="M16" s="78">
        <f>ROUND(H16*E16,2)</f>
        <v>0</v>
      </c>
      <c r="N16" s="78"/>
      <c r="O16" s="78">
        <f>ROUND(J16*E16,2)</f>
        <v>0</v>
      </c>
      <c r="P16" s="103">
        <f t="shared" ref="P16:P24" si="3">M16+N16+O16</f>
        <v>0</v>
      </c>
    </row>
    <row r="17" spans="1:16" s="102" customFormat="1" ht="18" customHeight="1" x14ac:dyDescent="0.2">
      <c r="A17" s="19"/>
      <c r="B17" s="55"/>
      <c r="C17" s="120" t="s">
        <v>339</v>
      </c>
      <c r="D17" s="76" t="s">
        <v>30</v>
      </c>
      <c r="E17" s="96">
        <v>1</v>
      </c>
      <c r="F17" s="78"/>
      <c r="G17" s="78"/>
      <c r="H17" s="78"/>
      <c r="I17" s="78"/>
      <c r="J17" s="78"/>
      <c r="K17" s="78">
        <f t="shared" si="2"/>
        <v>0</v>
      </c>
      <c r="L17" s="78"/>
      <c r="M17" s="78"/>
      <c r="N17" s="78">
        <f t="shared" ref="N17" si="4">ROUND(E17*I17,2)</f>
        <v>0</v>
      </c>
      <c r="O17" s="78"/>
      <c r="P17" s="103">
        <f t="shared" si="3"/>
        <v>0</v>
      </c>
    </row>
    <row r="18" spans="1:16" s="102" customFormat="1" ht="18" customHeight="1" x14ac:dyDescent="0.2">
      <c r="A18" s="77">
        <v>3</v>
      </c>
      <c r="B18" s="55"/>
      <c r="C18" s="20" t="s">
        <v>341</v>
      </c>
      <c r="D18" s="76" t="s">
        <v>28</v>
      </c>
      <c r="E18" s="76">
        <v>2</v>
      </c>
      <c r="F18" s="78"/>
      <c r="G18" s="78"/>
      <c r="H18" s="78">
        <f>ROUND(F18*G18,2)</f>
        <v>0</v>
      </c>
      <c r="I18" s="78"/>
      <c r="J18" s="78"/>
      <c r="K18" s="78">
        <f t="shared" si="2"/>
        <v>0</v>
      </c>
      <c r="L18" s="78">
        <f>ROUND(E18*F18,2)</f>
        <v>0</v>
      </c>
      <c r="M18" s="78">
        <f>ROUND(H18*E18,2)</f>
        <v>0</v>
      </c>
      <c r="N18" s="78"/>
      <c r="O18" s="78">
        <f>ROUND(J18*E18,2)</f>
        <v>0</v>
      </c>
      <c r="P18" s="103">
        <f t="shared" si="3"/>
        <v>0</v>
      </c>
    </row>
    <row r="19" spans="1:16" s="102" customFormat="1" ht="18" customHeight="1" x14ac:dyDescent="0.2">
      <c r="A19" s="77">
        <v>4</v>
      </c>
      <c r="B19" s="55"/>
      <c r="C19" s="20" t="s">
        <v>211</v>
      </c>
      <c r="D19" s="76" t="s">
        <v>28</v>
      </c>
      <c r="E19" s="76">
        <v>2</v>
      </c>
      <c r="F19" s="78"/>
      <c r="G19" s="78"/>
      <c r="H19" s="78">
        <f>ROUND(F19*G19,2)</f>
        <v>0</v>
      </c>
      <c r="I19" s="78"/>
      <c r="J19" s="78"/>
      <c r="K19" s="78">
        <f t="shared" ref="K19:K21" si="5">J19+I19+H19</f>
        <v>0</v>
      </c>
      <c r="L19" s="78">
        <f>ROUND(E19*F19,2)</f>
        <v>0</v>
      </c>
      <c r="M19" s="78">
        <f>ROUND(H19*E19,2)</f>
        <v>0</v>
      </c>
      <c r="N19" s="78"/>
      <c r="O19" s="78">
        <f>ROUND(J19*E19,2)</f>
        <v>0</v>
      </c>
      <c r="P19" s="103">
        <f t="shared" ref="P19:P21" si="6">M19+N19+O19</f>
        <v>0</v>
      </c>
    </row>
    <row r="20" spans="1:16" s="102" customFormat="1" ht="18" customHeight="1" x14ac:dyDescent="0.2">
      <c r="A20" s="19"/>
      <c r="B20" s="55"/>
      <c r="C20" s="120" t="s">
        <v>339</v>
      </c>
      <c r="D20" s="76" t="s">
        <v>30</v>
      </c>
      <c r="E20" s="96">
        <v>1</v>
      </c>
      <c r="F20" s="78"/>
      <c r="G20" s="78"/>
      <c r="H20" s="78"/>
      <c r="I20" s="78"/>
      <c r="J20" s="78"/>
      <c r="K20" s="78">
        <f t="shared" si="5"/>
        <v>0</v>
      </c>
      <c r="L20" s="78"/>
      <c r="M20" s="78"/>
      <c r="N20" s="78">
        <f t="shared" ref="N20" si="7">ROUND(E20*I20,2)</f>
        <v>0</v>
      </c>
      <c r="O20" s="78"/>
      <c r="P20" s="103">
        <f t="shared" si="6"/>
        <v>0</v>
      </c>
    </row>
    <row r="21" spans="1:16" s="102" customFormat="1" ht="18" customHeight="1" x14ac:dyDescent="0.2">
      <c r="A21" s="77">
        <v>5</v>
      </c>
      <c r="B21" s="55"/>
      <c r="C21" s="20" t="s">
        <v>342</v>
      </c>
      <c r="D21" s="76" t="s">
        <v>28</v>
      </c>
      <c r="E21" s="76">
        <v>2</v>
      </c>
      <c r="F21" s="78"/>
      <c r="G21" s="78"/>
      <c r="H21" s="78">
        <f>ROUND(F21*G21,2)</f>
        <v>0</v>
      </c>
      <c r="I21" s="78"/>
      <c r="J21" s="78"/>
      <c r="K21" s="78">
        <f t="shared" si="5"/>
        <v>0</v>
      </c>
      <c r="L21" s="78">
        <f>ROUND(E21*F21,2)</f>
        <v>0</v>
      </c>
      <c r="M21" s="78">
        <f>ROUND(H21*E21,2)</f>
        <v>0</v>
      </c>
      <c r="N21" s="78"/>
      <c r="O21" s="78">
        <f>ROUND(J21*E21,2)</f>
        <v>0</v>
      </c>
      <c r="P21" s="103">
        <f t="shared" si="6"/>
        <v>0</v>
      </c>
    </row>
    <row r="22" spans="1:16" s="102" customFormat="1" ht="18" customHeight="1" x14ac:dyDescent="0.2">
      <c r="A22" s="77">
        <v>6</v>
      </c>
      <c r="B22" s="55"/>
      <c r="C22" s="20" t="s">
        <v>340</v>
      </c>
      <c r="D22" s="76" t="s">
        <v>28</v>
      </c>
      <c r="E22" s="76">
        <v>2</v>
      </c>
      <c r="F22" s="78"/>
      <c r="G22" s="78"/>
      <c r="H22" s="78">
        <f>ROUND(F22*G22,2)</f>
        <v>0</v>
      </c>
      <c r="I22" s="78"/>
      <c r="J22" s="78"/>
      <c r="K22" s="78">
        <f t="shared" si="2"/>
        <v>0</v>
      </c>
      <c r="L22" s="78">
        <f>ROUND(E22*F22,2)</f>
        <v>0</v>
      </c>
      <c r="M22" s="78">
        <f>ROUND(H22*E22,2)</f>
        <v>0</v>
      </c>
      <c r="N22" s="78"/>
      <c r="O22" s="78">
        <f>ROUND(J22*E22,2)</f>
        <v>0</v>
      </c>
      <c r="P22" s="103">
        <f t="shared" si="3"/>
        <v>0</v>
      </c>
    </row>
    <row r="23" spans="1:16" s="102" customFormat="1" ht="18" customHeight="1" x14ac:dyDescent="0.2">
      <c r="A23" s="19"/>
      <c r="B23" s="55"/>
      <c r="C23" s="120" t="s">
        <v>339</v>
      </c>
      <c r="D23" s="76" t="s">
        <v>30</v>
      </c>
      <c r="E23" s="96">
        <v>1</v>
      </c>
      <c r="F23" s="78"/>
      <c r="G23" s="78"/>
      <c r="H23" s="78"/>
      <c r="I23" s="78"/>
      <c r="J23" s="78"/>
      <c r="K23" s="78">
        <f t="shared" si="2"/>
        <v>0</v>
      </c>
      <c r="L23" s="78"/>
      <c r="M23" s="78"/>
      <c r="N23" s="78">
        <f t="shared" ref="N23" si="8">ROUND(E23*I23,2)</f>
        <v>0</v>
      </c>
      <c r="O23" s="78"/>
      <c r="P23" s="103">
        <f t="shared" si="3"/>
        <v>0</v>
      </c>
    </row>
    <row r="24" spans="1:16" s="102" customFormat="1" ht="25.5" x14ac:dyDescent="0.2">
      <c r="A24" s="77">
        <v>7</v>
      </c>
      <c r="B24" s="55"/>
      <c r="C24" s="20" t="s">
        <v>210</v>
      </c>
      <c r="D24" s="76" t="s">
        <v>30</v>
      </c>
      <c r="E24" s="76">
        <v>1</v>
      </c>
      <c r="F24" s="78"/>
      <c r="G24" s="78"/>
      <c r="H24" s="78">
        <f>ROUND(F24*G24,2)</f>
        <v>0</v>
      </c>
      <c r="I24" s="78"/>
      <c r="J24" s="78"/>
      <c r="K24" s="78">
        <f t="shared" si="2"/>
        <v>0</v>
      </c>
      <c r="L24" s="78">
        <f>ROUND(E24*F24,2)</f>
        <v>0</v>
      </c>
      <c r="M24" s="78">
        <f>ROUND(H24*E24,2)</f>
        <v>0</v>
      </c>
      <c r="N24" s="78">
        <f t="shared" ref="N24" si="9">ROUND(E24*I24,2)</f>
        <v>0</v>
      </c>
      <c r="O24" s="78">
        <f>ROUND(J24*E24,2)</f>
        <v>0</v>
      </c>
      <c r="P24" s="103">
        <f t="shared" si="3"/>
        <v>0</v>
      </c>
    </row>
    <row r="25" spans="1:16" s="145" customFormat="1" ht="25.5" x14ac:dyDescent="0.2">
      <c r="A25" s="14"/>
      <c r="B25" s="142"/>
      <c r="C25" s="147" t="s">
        <v>208</v>
      </c>
      <c r="D25" s="139"/>
      <c r="E25" s="88"/>
      <c r="F25" s="16"/>
      <c r="G25" s="16"/>
      <c r="H25" s="16"/>
      <c r="I25" s="16"/>
      <c r="J25" s="78"/>
      <c r="K25" s="78"/>
      <c r="L25" s="16"/>
      <c r="M25" s="16"/>
      <c r="N25" s="16"/>
      <c r="O25" s="16"/>
      <c r="P25" s="79"/>
    </row>
    <row r="26" spans="1:16" s="102" customFormat="1" ht="18" customHeight="1" x14ac:dyDescent="0.2">
      <c r="A26" s="77">
        <v>8</v>
      </c>
      <c r="B26" s="55"/>
      <c r="C26" s="20" t="s">
        <v>338</v>
      </c>
      <c r="D26" s="76" t="s">
        <v>30</v>
      </c>
      <c r="E26" s="76">
        <v>5</v>
      </c>
      <c r="F26" s="78"/>
      <c r="G26" s="78"/>
      <c r="H26" s="78">
        <f>ROUND(F26*G26,2)</f>
        <v>0</v>
      </c>
      <c r="I26" s="78"/>
      <c r="J26" s="78"/>
      <c r="K26" s="78">
        <f t="shared" ref="K26" si="10">J26+I26+H26</f>
        <v>0</v>
      </c>
      <c r="L26" s="78">
        <f>ROUND(E26*F26,2)</f>
        <v>0</v>
      </c>
      <c r="M26" s="78">
        <f>ROUND(H26*E26,2)</f>
        <v>0</v>
      </c>
      <c r="N26" s="78"/>
      <c r="O26" s="78">
        <f>ROUND(J26*E26,2)</f>
        <v>0</v>
      </c>
      <c r="P26" s="103">
        <f t="shared" ref="P26" si="11">M26+N26+O26</f>
        <v>0</v>
      </c>
    </row>
    <row r="27" spans="1:16" s="102" customFormat="1" ht="18" customHeight="1" x14ac:dyDescent="0.2">
      <c r="A27" s="77">
        <v>9</v>
      </c>
      <c r="B27" s="55"/>
      <c r="C27" s="20" t="s">
        <v>206</v>
      </c>
      <c r="D27" s="76" t="s">
        <v>30</v>
      </c>
      <c r="E27" s="76">
        <v>5</v>
      </c>
      <c r="F27" s="78"/>
      <c r="G27" s="78"/>
      <c r="H27" s="78">
        <f>ROUND(F27*G27,2)</f>
        <v>0</v>
      </c>
      <c r="I27" s="78"/>
      <c r="J27" s="78"/>
      <c r="K27" s="78">
        <f t="shared" ref="K27:K31" si="12">J27+I27+H27</f>
        <v>0</v>
      </c>
      <c r="L27" s="78">
        <f>ROUND(E27*F27,2)</f>
        <v>0</v>
      </c>
      <c r="M27" s="78">
        <f>ROUND(H27*E27,2)</f>
        <v>0</v>
      </c>
      <c r="N27" s="78"/>
      <c r="O27" s="78">
        <f>ROUND(J27*E27,2)</f>
        <v>0</v>
      </c>
      <c r="P27" s="103">
        <f t="shared" ref="P27:P31" si="13">M27+N27+O27</f>
        <v>0</v>
      </c>
    </row>
    <row r="28" spans="1:16" s="102" customFormat="1" ht="18" customHeight="1" x14ac:dyDescent="0.2">
      <c r="A28" s="19"/>
      <c r="B28" s="55"/>
      <c r="C28" s="120" t="s">
        <v>339</v>
      </c>
      <c r="D28" s="76" t="s">
        <v>30</v>
      </c>
      <c r="E28" s="96">
        <v>1</v>
      </c>
      <c r="F28" s="78"/>
      <c r="G28" s="78"/>
      <c r="H28" s="78"/>
      <c r="I28" s="78"/>
      <c r="J28" s="78"/>
      <c r="K28" s="78">
        <f t="shared" si="12"/>
        <v>0</v>
      </c>
      <c r="L28" s="78"/>
      <c r="M28" s="78"/>
      <c r="N28" s="78">
        <f t="shared" ref="N28" si="14">ROUND(E28*I28,2)</f>
        <v>0</v>
      </c>
      <c r="O28" s="78"/>
      <c r="P28" s="103">
        <f t="shared" si="13"/>
        <v>0</v>
      </c>
    </row>
    <row r="29" spans="1:16" s="102" customFormat="1" ht="18" customHeight="1" x14ac:dyDescent="0.2">
      <c r="A29" s="77">
        <v>10</v>
      </c>
      <c r="B29" s="55"/>
      <c r="C29" s="20" t="s">
        <v>342</v>
      </c>
      <c r="D29" s="76" t="s">
        <v>28</v>
      </c>
      <c r="E29" s="76">
        <v>1</v>
      </c>
      <c r="F29" s="78"/>
      <c r="G29" s="78"/>
      <c r="H29" s="78">
        <f>ROUND(F29*G29,2)</f>
        <v>0</v>
      </c>
      <c r="I29" s="78"/>
      <c r="J29" s="78"/>
      <c r="K29" s="78">
        <f t="shared" si="12"/>
        <v>0</v>
      </c>
      <c r="L29" s="78">
        <f>ROUND(E29*F29,2)</f>
        <v>0</v>
      </c>
      <c r="M29" s="78">
        <f>ROUND(H29*E29,2)</f>
        <v>0</v>
      </c>
      <c r="N29" s="78"/>
      <c r="O29" s="78">
        <f>ROUND(J29*E29,2)</f>
        <v>0</v>
      </c>
      <c r="P29" s="103">
        <f t="shared" si="13"/>
        <v>0</v>
      </c>
    </row>
    <row r="30" spans="1:16" s="102" customFormat="1" ht="18" customHeight="1" x14ac:dyDescent="0.2">
      <c r="A30" s="77">
        <v>11</v>
      </c>
      <c r="B30" s="55"/>
      <c r="C30" s="20" t="s">
        <v>340</v>
      </c>
      <c r="D30" s="76" t="s">
        <v>28</v>
      </c>
      <c r="E30" s="76">
        <v>1</v>
      </c>
      <c r="F30" s="78"/>
      <c r="G30" s="78"/>
      <c r="H30" s="78">
        <f>ROUND(F30*G30,2)</f>
        <v>0</v>
      </c>
      <c r="I30" s="78"/>
      <c r="J30" s="78"/>
      <c r="K30" s="78">
        <f t="shared" si="12"/>
        <v>0</v>
      </c>
      <c r="L30" s="78">
        <f>ROUND(E30*F30,2)</f>
        <v>0</v>
      </c>
      <c r="M30" s="78">
        <f>ROUND(H30*E30,2)</f>
        <v>0</v>
      </c>
      <c r="N30" s="78"/>
      <c r="O30" s="78">
        <f>ROUND(J30*E30,2)</f>
        <v>0</v>
      </c>
      <c r="P30" s="103">
        <f t="shared" si="13"/>
        <v>0</v>
      </c>
    </row>
    <row r="31" spans="1:16" s="102" customFormat="1" ht="18" customHeight="1" x14ac:dyDescent="0.2">
      <c r="A31" s="19"/>
      <c r="B31" s="55"/>
      <c r="C31" s="120" t="s">
        <v>339</v>
      </c>
      <c r="D31" s="76" t="s">
        <v>30</v>
      </c>
      <c r="E31" s="96">
        <v>1</v>
      </c>
      <c r="F31" s="78"/>
      <c r="G31" s="78"/>
      <c r="H31" s="78"/>
      <c r="I31" s="78"/>
      <c r="J31" s="78"/>
      <c r="K31" s="78">
        <f t="shared" si="12"/>
        <v>0</v>
      </c>
      <c r="L31" s="78"/>
      <c r="M31" s="78"/>
      <c r="N31" s="78">
        <f t="shared" ref="N31" si="15">ROUND(E31*I31,2)</f>
        <v>0</v>
      </c>
      <c r="O31" s="78"/>
      <c r="P31" s="103">
        <f t="shared" si="13"/>
        <v>0</v>
      </c>
    </row>
    <row r="32" spans="1:16" s="102" customFormat="1" ht="25.5" x14ac:dyDescent="0.2">
      <c r="A32" s="77">
        <v>12</v>
      </c>
      <c r="B32" s="55"/>
      <c r="C32" s="20" t="s">
        <v>210</v>
      </c>
      <c r="D32" s="76" t="s">
        <v>30</v>
      </c>
      <c r="E32" s="76">
        <v>1</v>
      </c>
      <c r="F32" s="78"/>
      <c r="G32" s="78"/>
      <c r="H32" s="78">
        <f>ROUND(F32*G32,2)</f>
        <v>0</v>
      </c>
      <c r="I32" s="78"/>
      <c r="J32" s="78"/>
      <c r="K32" s="78">
        <f t="shared" ref="K32" si="16">J32+I32+H32</f>
        <v>0</v>
      </c>
      <c r="L32" s="78">
        <f>ROUND(E32*F32,2)</f>
        <v>0</v>
      </c>
      <c r="M32" s="78">
        <f>ROUND(H32*E32,2)</f>
        <v>0</v>
      </c>
      <c r="N32" s="78">
        <f t="shared" ref="N32" si="17">ROUND(E32*I32,2)</f>
        <v>0</v>
      </c>
      <c r="O32" s="78">
        <f>ROUND(J32*E32,2)</f>
        <v>0</v>
      </c>
      <c r="P32" s="103">
        <f t="shared" ref="P32" si="18">M32+N32+O32</f>
        <v>0</v>
      </c>
    </row>
    <row r="33" spans="1:16" s="145" customFormat="1" ht="18" customHeight="1" x14ac:dyDescent="0.2">
      <c r="A33" s="14"/>
      <c r="B33" s="142"/>
      <c r="C33" s="143" t="s">
        <v>209</v>
      </c>
      <c r="D33" s="139"/>
      <c r="E33" s="146"/>
      <c r="F33" s="16"/>
      <c r="G33" s="16"/>
      <c r="H33" s="16"/>
      <c r="I33" s="16"/>
      <c r="J33" s="78"/>
      <c r="K33" s="78"/>
      <c r="L33" s="16"/>
      <c r="M33" s="16"/>
      <c r="N33" s="16"/>
      <c r="O33" s="16"/>
      <c r="P33" s="79"/>
    </row>
    <row r="34" spans="1:16" s="102" customFormat="1" ht="18" customHeight="1" x14ac:dyDescent="0.2">
      <c r="A34" s="77">
        <v>13</v>
      </c>
      <c r="B34" s="55"/>
      <c r="C34" s="20" t="s">
        <v>343</v>
      </c>
      <c r="D34" s="76" t="s">
        <v>28</v>
      </c>
      <c r="E34" s="96">
        <v>5</v>
      </c>
      <c r="F34" s="78"/>
      <c r="G34" s="78"/>
      <c r="H34" s="78">
        <f>ROUND(F34*G34,2)</f>
        <v>0</v>
      </c>
      <c r="I34" s="78"/>
      <c r="J34" s="78"/>
      <c r="K34" s="78">
        <f t="shared" ref="K34:K40" si="19">J34+I34+H34</f>
        <v>0</v>
      </c>
      <c r="L34" s="78">
        <f>ROUND(E34*F34,2)</f>
        <v>0</v>
      </c>
      <c r="M34" s="78">
        <f>ROUND(H34*E34,2)</f>
        <v>0</v>
      </c>
      <c r="N34" s="78"/>
      <c r="O34" s="78">
        <f>ROUND(J34*E34,2)</f>
        <v>0</v>
      </c>
      <c r="P34" s="103">
        <f t="shared" ref="P34:P40" si="20">M34+N34+O34</f>
        <v>0</v>
      </c>
    </row>
    <row r="35" spans="1:16" s="102" customFormat="1" ht="18" customHeight="1" x14ac:dyDescent="0.2">
      <c r="A35" s="77">
        <v>14</v>
      </c>
      <c r="B35" s="55"/>
      <c r="C35" s="20" t="s">
        <v>344</v>
      </c>
      <c r="D35" s="76" t="s">
        <v>28</v>
      </c>
      <c r="E35" s="96">
        <v>10</v>
      </c>
      <c r="F35" s="78"/>
      <c r="G35" s="78"/>
      <c r="H35" s="78">
        <f>ROUND(F35*G35,2)</f>
        <v>0</v>
      </c>
      <c r="I35" s="78"/>
      <c r="J35" s="78"/>
      <c r="K35" s="78">
        <f t="shared" ref="K35:K37" si="21">J35+I35+H35</f>
        <v>0</v>
      </c>
      <c r="L35" s="78">
        <f>ROUND(E35*F35,2)</f>
        <v>0</v>
      </c>
      <c r="M35" s="78">
        <f>ROUND(H35*E35,2)</f>
        <v>0</v>
      </c>
      <c r="N35" s="78"/>
      <c r="O35" s="78">
        <f>ROUND(J35*E35,2)</f>
        <v>0</v>
      </c>
      <c r="P35" s="103">
        <f t="shared" ref="P35:P37" si="22">M35+N35+O35</f>
        <v>0</v>
      </c>
    </row>
    <row r="36" spans="1:16" s="102" customFormat="1" ht="18" customHeight="1" x14ac:dyDescent="0.2">
      <c r="A36" s="77">
        <v>15</v>
      </c>
      <c r="B36" s="55"/>
      <c r="C36" s="20" t="s">
        <v>345</v>
      </c>
      <c r="D36" s="76" t="s">
        <v>28</v>
      </c>
      <c r="E36" s="96">
        <v>5</v>
      </c>
      <c r="F36" s="78"/>
      <c r="G36" s="78"/>
      <c r="H36" s="78">
        <f>ROUND(F36*G36,2)</f>
        <v>0</v>
      </c>
      <c r="I36" s="78"/>
      <c r="J36" s="78"/>
      <c r="K36" s="78">
        <f t="shared" si="21"/>
        <v>0</v>
      </c>
      <c r="L36" s="78">
        <f>ROUND(E36*F36,2)</f>
        <v>0</v>
      </c>
      <c r="M36" s="78">
        <f>ROUND(H36*E36,2)</f>
        <v>0</v>
      </c>
      <c r="N36" s="78"/>
      <c r="O36" s="78">
        <f>ROUND(J36*E36,2)</f>
        <v>0</v>
      </c>
      <c r="P36" s="103">
        <f t="shared" si="22"/>
        <v>0</v>
      </c>
    </row>
    <row r="37" spans="1:16" s="102" customFormat="1" ht="18" customHeight="1" x14ac:dyDescent="0.2">
      <c r="A37" s="19"/>
      <c r="B37" s="55"/>
      <c r="C37" s="120" t="s">
        <v>339</v>
      </c>
      <c r="D37" s="76" t="s">
        <v>30</v>
      </c>
      <c r="E37" s="96">
        <v>1</v>
      </c>
      <c r="F37" s="78"/>
      <c r="G37" s="78"/>
      <c r="H37" s="78"/>
      <c r="I37" s="78"/>
      <c r="J37" s="78"/>
      <c r="K37" s="78">
        <f t="shared" si="21"/>
        <v>0</v>
      </c>
      <c r="L37" s="78"/>
      <c r="M37" s="78"/>
      <c r="N37" s="78">
        <f t="shared" ref="N37" si="23">ROUND(E37*I37,2)</f>
        <v>0</v>
      </c>
      <c r="O37" s="78"/>
      <c r="P37" s="103">
        <f t="shared" si="22"/>
        <v>0</v>
      </c>
    </row>
    <row r="38" spans="1:16" s="102" customFormat="1" ht="18" customHeight="1" x14ac:dyDescent="0.2">
      <c r="A38" s="77">
        <v>16</v>
      </c>
      <c r="B38" s="55"/>
      <c r="C38" s="20" t="s">
        <v>346</v>
      </c>
      <c r="D38" s="76" t="s">
        <v>28</v>
      </c>
      <c r="E38" s="96">
        <v>10</v>
      </c>
      <c r="F38" s="78"/>
      <c r="G38" s="78"/>
      <c r="H38" s="78">
        <f>ROUND(F38*G38,2)</f>
        <v>0</v>
      </c>
      <c r="I38" s="78"/>
      <c r="J38" s="78"/>
      <c r="K38" s="78">
        <f t="shared" ref="K38:K39" si="24">J38+I38+H38</f>
        <v>0</v>
      </c>
      <c r="L38" s="78">
        <f>ROUND(E38*F38,2)</f>
        <v>0</v>
      </c>
      <c r="M38" s="78">
        <f>ROUND(H38*E38,2)</f>
        <v>0</v>
      </c>
      <c r="N38" s="78"/>
      <c r="O38" s="78">
        <f>ROUND(J38*E38,2)</f>
        <v>0</v>
      </c>
      <c r="P38" s="103">
        <f t="shared" ref="P38:P39" si="25">M38+N38+O38</f>
        <v>0</v>
      </c>
    </row>
    <row r="39" spans="1:16" s="102" customFormat="1" ht="18" customHeight="1" x14ac:dyDescent="0.2">
      <c r="A39" s="19"/>
      <c r="B39" s="55"/>
      <c r="C39" s="120" t="s">
        <v>339</v>
      </c>
      <c r="D39" s="76" t="s">
        <v>30</v>
      </c>
      <c r="E39" s="96">
        <v>1</v>
      </c>
      <c r="F39" s="78"/>
      <c r="G39" s="78"/>
      <c r="H39" s="78"/>
      <c r="I39" s="78"/>
      <c r="J39" s="78"/>
      <c r="K39" s="78">
        <f t="shared" si="24"/>
        <v>0</v>
      </c>
      <c r="L39" s="78"/>
      <c r="M39" s="78"/>
      <c r="N39" s="78">
        <f t="shared" ref="N39" si="26">ROUND(E39*I39,2)</f>
        <v>0</v>
      </c>
      <c r="O39" s="78"/>
      <c r="P39" s="103">
        <f t="shared" si="25"/>
        <v>0</v>
      </c>
    </row>
    <row r="40" spans="1:16" s="102" customFormat="1" ht="26.25" thickBot="1" x14ac:dyDescent="0.25">
      <c r="A40" s="77">
        <v>17</v>
      </c>
      <c r="B40" s="55"/>
      <c r="C40" s="20" t="s">
        <v>207</v>
      </c>
      <c r="D40" s="76" t="s">
        <v>30</v>
      </c>
      <c r="E40" s="76">
        <v>1</v>
      </c>
      <c r="F40" s="78"/>
      <c r="G40" s="78"/>
      <c r="H40" s="78">
        <f>ROUND(F40*G40,2)</f>
        <v>0</v>
      </c>
      <c r="I40" s="78"/>
      <c r="J40" s="78"/>
      <c r="K40" s="78">
        <f t="shared" si="19"/>
        <v>0</v>
      </c>
      <c r="L40" s="78">
        <f>ROUND(E40*F40,2)</f>
        <v>0</v>
      </c>
      <c r="M40" s="78">
        <f>ROUND(H40*E40,2)</f>
        <v>0</v>
      </c>
      <c r="N40" s="78">
        <f t="shared" ref="N40" si="27">ROUND(E40*I40,2)</f>
        <v>0</v>
      </c>
      <c r="O40" s="78">
        <f>ROUND(J40*E40,2)</f>
        <v>0</v>
      </c>
      <c r="P40" s="103">
        <f t="shared" si="20"/>
        <v>0</v>
      </c>
    </row>
    <row r="41" spans="1:16" s="17" customFormat="1" ht="18" customHeight="1" thickBot="1" x14ac:dyDescent="0.25">
      <c r="A41" s="57"/>
      <c r="B41" s="59"/>
      <c r="C41" s="59" t="s">
        <v>8</v>
      </c>
      <c r="D41" s="80"/>
      <c r="E41" s="81"/>
      <c r="F41" s="60"/>
      <c r="G41" s="60"/>
      <c r="H41" s="60"/>
      <c r="I41" s="60"/>
      <c r="J41" s="60"/>
      <c r="K41" s="60"/>
      <c r="L41" s="60">
        <f>SUM(L14:L40)</f>
        <v>0</v>
      </c>
      <c r="M41" s="60">
        <f>SUM(M14:M40)</f>
        <v>0</v>
      </c>
      <c r="N41" s="60">
        <f>SUM(N14:N40)</f>
        <v>0</v>
      </c>
      <c r="O41" s="60">
        <f>SUM(O14:O40)</f>
        <v>0</v>
      </c>
      <c r="P41" s="95">
        <f>SUM(P14:P40)</f>
        <v>0</v>
      </c>
    </row>
    <row r="42" spans="1:16" ht="18" customHeight="1" thickBot="1" x14ac:dyDescent="0.25">
      <c r="A42" s="25"/>
      <c r="B42" s="25"/>
      <c r="C42" s="25"/>
      <c r="D42" s="82"/>
      <c r="E42" s="82"/>
      <c r="F42" s="82"/>
      <c r="G42" s="82"/>
      <c r="H42" s="82"/>
      <c r="I42" s="82"/>
      <c r="J42" s="26"/>
      <c r="K42" s="26" t="s">
        <v>61</v>
      </c>
      <c r="L42" s="119"/>
      <c r="M42" s="83"/>
      <c r="N42" s="16">
        <f>ROUND(N41*0.05,2)</f>
        <v>0</v>
      </c>
      <c r="O42" s="84"/>
      <c r="P42" s="84"/>
    </row>
    <row r="43" spans="1:16" ht="21" customHeight="1" thickBot="1" x14ac:dyDescent="0.25">
      <c r="A43" s="25"/>
      <c r="B43" s="25"/>
      <c r="C43" s="25"/>
      <c r="D43" s="82"/>
      <c r="E43" s="82"/>
      <c r="F43" s="82"/>
      <c r="G43" s="82"/>
      <c r="H43" s="82"/>
      <c r="I43" s="82"/>
      <c r="J43" s="27"/>
      <c r="K43" s="27"/>
      <c r="L43" s="27" t="s">
        <v>16</v>
      </c>
      <c r="M43" s="85">
        <f>M42+M41</f>
        <v>0</v>
      </c>
      <c r="N43" s="85">
        <f>N42+N41</f>
        <v>0</v>
      </c>
      <c r="O43" s="85">
        <f>O42+O41</f>
        <v>0</v>
      </c>
      <c r="P43" s="85">
        <f>SUM(M43:O43)</f>
        <v>0</v>
      </c>
    </row>
    <row r="45" spans="1:16" ht="14.25" x14ac:dyDescent="0.2">
      <c r="A45" s="12"/>
      <c r="B45" s="70" t="s">
        <v>10</v>
      </c>
      <c r="C45" s="70"/>
      <c r="D45" s="33" t="s">
        <v>59</v>
      </c>
      <c r="G45" s="33"/>
      <c r="H45" s="33" t="s">
        <v>17</v>
      </c>
      <c r="I45" s="33"/>
      <c r="J45" s="33"/>
      <c r="K45" s="33"/>
      <c r="M45" s="33"/>
      <c r="N45" s="12"/>
      <c r="O45" s="12"/>
      <c r="P45" s="12"/>
    </row>
    <row r="46" spans="1:16" ht="14.25" x14ac:dyDescent="0.2">
      <c r="A46" s="12"/>
      <c r="D46" s="35" t="s">
        <v>60</v>
      </c>
      <c r="N46" s="12"/>
      <c r="O46" s="12"/>
      <c r="P46" s="12"/>
    </row>
    <row r="47" spans="1:16" ht="14.25" x14ac:dyDescent="0.2">
      <c r="A47" s="12"/>
      <c r="B47" s="35"/>
      <c r="N47" s="12"/>
      <c r="O47" s="12"/>
      <c r="P47" s="12"/>
    </row>
  </sheetData>
  <mergeCells count="7">
    <mergeCell ref="L11:P12"/>
    <mergeCell ref="A11:A13"/>
    <mergeCell ref="B11:B13"/>
    <mergeCell ref="C11:C13"/>
    <mergeCell ref="D11:D13"/>
    <mergeCell ref="E11:E13"/>
    <mergeCell ref="F11:K12"/>
  </mergeCells>
  <phoneticPr fontId="23" type="noConversion"/>
  <pageMargins left="0.75000000000000011" right="0.75000000000000011" top="1" bottom="1" header="0.5" footer="0.5"/>
  <pageSetup paperSize="9" scale="5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FF"/>
    <pageSetUpPr fitToPage="1"/>
  </sheetPr>
  <dimension ref="A1:P27"/>
  <sheetViews>
    <sheetView workbookViewId="0">
      <selection activeCell="C22" sqref="C22"/>
    </sheetView>
  </sheetViews>
  <sheetFormatPr defaultColWidth="9.140625" defaultRowHeight="12.75" x14ac:dyDescent="0.2"/>
  <cols>
    <col min="1" max="1" width="5.140625" style="29" customWidth="1"/>
    <col min="2" max="2" width="14.7109375" style="8" customWidth="1"/>
    <col min="3" max="3" width="36.28515625" style="8" customWidth="1"/>
    <col min="4" max="4" width="7.28515625" style="36" customWidth="1"/>
    <col min="5" max="5" width="8.7109375" style="36" customWidth="1"/>
    <col min="6" max="6" width="9.42578125" style="36" customWidth="1"/>
    <col min="7" max="9" width="9.28515625" style="36" customWidth="1"/>
    <col min="10" max="11" width="9.28515625" style="36" bestFit="1" customWidth="1"/>
    <col min="12" max="12" width="10.42578125" style="36" customWidth="1"/>
    <col min="13" max="14" width="10.28515625" style="36" bestFit="1" customWidth="1"/>
    <col min="15" max="15" width="11.140625" style="36" bestFit="1" customWidth="1"/>
    <col min="16" max="16" width="10.28515625" style="36" bestFit="1" customWidth="1"/>
    <col min="17" max="16384" width="9.140625" style="12"/>
  </cols>
  <sheetData>
    <row r="1" spans="1:16" s="4" customFormat="1" ht="18" customHeight="1" x14ac:dyDescent="0.2">
      <c r="A1" s="1"/>
      <c r="B1" s="8"/>
      <c r="C1" s="1" t="s">
        <v>217</v>
      </c>
      <c r="D1" s="3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8" customHeight="1" x14ac:dyDescent="0.2">
      <c r="A2" s="1" t="s">
        <v>53</v>
      </c>
      <c r="B2" s="6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8" customHeight="1" x14ac:dyDescent="0.2">
      <c r="A3" s="7" t="str">
        <f>Obj.2!A3</f>
        <v>Būves nosaukums: Daudzdzīvokļu dzīvojamās ēkas restaurācija, atjaunošana un pārbūve restaurācijas centra vajadzībām, 2.kārta</v>
      </c>
      <c r="B3" s="6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8" customHeight="1" x14ac:dyDescent="0.2">
      <c r="A4" s="4" t="str">
        <f>Obj.2!A5</f>
        <v>Būves adrese: Baznīcas ielā 30, Kuldīgā</v>
      </c>
      <c r="B4" s="8"/>
      <c r="C4" s="8"/>
      <c r="D4" s="3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8" customHeight="1" x14ac:dyDescent="0.2">
      <c r="A5" s="7"/>
      <c r="B5" s="6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8" customHeight="1" x14ac:dyDescent="0.2">
      <c r="A6" s="4" t="s">
        <v>54</v>
      </c>
      <c r="B6" s="8"/>
      <c r="C6" s="8"/>
      <c r="D6" s="3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4" customFormat="1" ht="18" customHeight="1" x14ac:dyDescent="0.2">
      <c r="A7" s="9"/>
      <c r="B7" s="8"/>
      <c r="C7" s="8"/>
      <c r="D7" s="36"/>
      <c r="E7" s="3"/>
      <c r="F7" s="7"/>
      <c r="G7" s="3"/>
      <c r="H7" s="3"/>
      <c r="I7" s="3"/>
      <c r="J7" s="3"/>
      <c r="K7" s="3"/>
      <c r="L7" s="7" t="s">
        <v>35</v>
      </c>
      <c r="M7" s="3"/>
      <c r="N7" s="41"/>
      <c r="O7" s="72">
        <f>P20</f>
        <v>0</v>
      </c>
      <c r="P7" s="3"/>
    </row>
    <row r="8" spans="1:16" s="4" customFormat="1" ht="18" customHeight="1" x14ac:dyDescent="0.2">
      <c r="A8" s="9"/>
      <c r="B8" s="8"/>
      <c r="C8" s="8"/>
      <c r="D8" s="37"/>
      <c r="E8" s="3"/>
      <c r="F8" s="7"/>
      <c r="G8" s="3"/>
      <c r="H8" s="3"/>
      <c r="I8" s="3"/>
      <c r="J8" s="3"/>
      <c r="K8" s="3"/>
      <c r="L8" s="7" t="s">
        <v>52</v>
      </c>
      <c r="M8" s="3"/>
      <c r="N8" s="41"/>
      <c r="O8" s="3"/>
      <c r="P8" s="3"/>
    </row>
    <row r="9" spans="1:16" s="4" customFormat="1" ht="5.25" customHeight="1" thickBot="1" x14ac:dyDescent="0.25">
      <c r="A9" s="11"/>
      <c r="B9" s="6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 x14ac:dyDescent="0.2">
      <c r="A10" s="155" t="s">
        <v>12</v>
      </c>
      <c r="B10" s="155" t="s">
        <v>7</v>
      </c>
      <c r="C10" s="155" t="s">
        <v>11</v>
      </c>
      <c r="D10" s="168" t="s">
        <v>2</v>
      </c>
      <c r="E10" s="168" t="s">
        <v>3</v>
      </c>
      <c r="F10" s="162" t="s">
        <v>13</v>
      </c>
      <c r="G10" s="163"/>
      <c r="H10" s="163"/>
      <c r="I10" s="163"/>
      <c r="J10" s="163"/>
      <c r="K10" s="163"/>
      <c r="L10" s="162" t="s">
        <v>15</v>
      </c>
      <c r="M10" s="163"/>
      <c r="N10" s="163"/>
      <c r="O10" s="163"/>
      <c r="P10" s="164"/>
    </row>
    <row r="11" spans="1:16" s="13" customFormat="1" ht="12.75" customHeight="1" x14ac:dyDescent="0.2">
      <c r="A11" s="156"/>
      <c r="B11" s="156"/>
      <c r="C11" s="156"/>
      <c r="D11" s="169"/>
      <c r="E11" s="169"/>
      <c r="F11" s="165"/>
      <c r="G11" s="166"/>
      <c r="H11" s="166"/>
      <c r="I11" s="166"/>
      <c r="J11" s="166"/>
      <c r="K11" s="166"/>
      <c r="L11" s="165" t="s">
        <v>4</v>
      </c>
      <c r="M11" s="166"/>
      <c r="N11" s="166" t="s">
        <v>6</v>
      </c>
      <c r="O11" s="166"/>
      <c r="P11" s="167" t="s">
        <v>5</v>
      </c>
    </row>
    <row r="12" spans="1:16" s="13" customFormat="1" ht="34.5" thickBot="1" x14ac:dyDescent="0.25">
      <c r="A12" s="157"/>
      <c r="B12" s="157"/>
      <c r="C12" s="157"/>
      <c r="D12" s="170"/>
      <c r="E12" s="170"/>
      <c r="F12" s="44" t="s">
        <v>14</v>
      </c>
      <c r="G12" s="44" t="s">
        <v>41</v>
      </c>
      <c r="H12" s="44" t="s">
        <v>37</v>
      </c>
      <c r="I12" s="44" t="s">
        <v>42</v>
      </c>
      <c r="J12" s="73" t="s">
        <v>39</v>
      </c>
      <c r="K12" s="73" t="s">
        <v>43</v>
      </c>
      <c r="L12" s="74" t="s">
        <v>14</v>
      </c>
      <c r="M12" s="44" t="s">
        <v>37</v>
      </c>
      <c r="N12" s="44" t="s">
        <v>38</v>
      </c>
      <c r="O12" s="73" t="s">
        <v>39</v>
      </c>
      <c r="P12" s="75" t="s">
        <v>44</v>
      </c>
    </row>
    <row r="13" spans="1:16" s="50" customFormat="1" ht="18" customHeight="1" x14ac:dyDescent="0.2">
      <c r="A13" s="19"/>
      <c r="B13" s="20"/>
      <c r="C13" s="93" t="s">
        <v>56</v>
      </c>
      <c r="D13" s="76"/>
      <c r="E13" s="77"/>
      <c r="F13" s="16"/>
      <c r="G13" s="16"/>
      <c r="H13" s="16"/>
      <c r="I13" s="16"/>
      <c r="J13" s="16"/>
      <c r="K13" s="78"/>
      <c r="L13" s="16"/>
      <c r="M13" s="16"/>
      <c r="N13" s="16"/>
      <c r="O13" s="16"/>
      <c r="P13" s="79"/>
    </row>
    <row r="14" spans="1:16" s="50" customFormat="1" ht="18" customHeight="1" x14ac:dyDescent="0.2">
      <c r="A14" s="19">
        <v>1</v>
      </c>
      <c r="B14" s="92"/>
      <c r="C14" s="20" t="s">
        <v>367</v>
      </c>
      <c r="D14" s="76" t="s">
        <v>57</v>
      </c>
      <c r="E14" s="94">
        <v>6</v>
      </c>
      <c r="F14" s="16"/>
      <c r="G14" s="16"/>
      <c r="H14" s="16"/>
      <c r="I14" s="16"/>
      <c r="J14" s="16"/>
      <c r="K14" s="78">
        <f t="shared" ref="K14:K16" si="0">J14+I14+H14</f>
        <v>0</v>
      </c>
      <c r="L14" s="16"/>
      <c r="M14" s="16"/>
      <c r="N14" s="16"/>
      <c r="O14" s="16">
        <f t="shared" ref="O14:O16" si="1">ROUND(J14*E14,2)</f>
        <v>0</v>
      </c>
      <c r="P14" s="79">
        <f t="shared" ref="P14:P16" si="2">M14+N14+O14</f>
        <v>0</v>
      </c>
    </row>
    <row r="15" spans="1:16" s="50" customFormat="1" ht="18" customHeight="1" x14ac:dyDescent="0.2">
      <c r="A15" s="19">
        <v>2</v>
      </c>
      <c r="B15" s="92"/>
      <c r="C15" s="20" t="s">
        <v>58</v>
      </c>
      <c r="D15" s="76" t="s">
        <v>57</v>
      </c>
      <c r="E15" s="94">
        <v>6</v>
      </c>
      <c r="F15" s="16"/>
      <c r="G15" s="16"/>
      <c r="H15" s="16"/>
      <c r="I15" s="16"/>
      <c r="J15" s="16"/>
      <c r="K15" s="78">
        <f t="shared" si="0"/>
        <v>0</v>
      </c>
      <c r="L15" s="16"/>
      <c r="M15" s="16"/>
      <c r="N15" s="16"/>
      <c r="O15" s="16">
        <f t="shared" si="1"/>
        <v>0</v>
      </c>
      <c r="P15" s="79">
        <f t="shared" si="2"/>
        <v>0</v>
      </c>
    </row>
    <row r="16" spans="1:16" s="50" customFormat="1" ht="102" x14ac:dyDescent="0.2">
      <c r="A16" s="19">
        <v>3</v>
      </c>
      <c r="B16" s="92"/>
      <c r="C16" s="20" t="s">
        <v>368</v>
      </c>
      <c r="D16" s="76" t="s">
        <v>57</v>
      </c>
      <c r="E16" s="94">
        <v>6</v>
      </c>
      <c r="F16" s="16"/>
      <c r="G16" s="16"/>
      <c r="H16" s="16"/>
      <c r="I16" s="16"/>
      <c r="J16" s="16"/>
      <c r="K16" s="78">
        <f t="shared" si="0"/>
        <v>0</v>
      </c>
      <c r="L16" s="16"/>
      <c r="M16" s="16"/>
      <c r="N16" s="16"/>
      <c r="O16" s="16">
        <f t="shared" si="1"/>
        <v>0</v>
      </c>
      <c r="P16" s="79">
        <f t="shared" si="2"/>
        <v>0</v>
      </c>
    </row>
    <row r="17" spans="1:16" s="50" customFormat="1" ht="13.5" thickBot="1" x14ac:dyDescent="0.25">
      <c r="A17" s="19"/>
      <c r="B17" s="92"/>
      <c r="C17" s="20"/>
      <c r="D17" s="76"/>
      <c r="E17" s="94"/>
      <c r="F17" s="16"/>
      <c r="G17" s="16"/>
      <c r="H17" s="16"/>
      <c r="I17" s="16"/>
      <c r="J17" s="16"/>
      <c r="K17" s="78"/>
      <c r="L17" s="16"/>
      <c r="M17" s="16"/>
      <c r="N17" s="16"/>
      <c r="O17" s="16"/>
      <c r="P17" s="79"/>
    </row>
    <row r="18" spans="1:16" s="17" customFormat="1" ht="18" customHeight="1" thickBot="1" x14ac:dyDescent="0.25">
      <c r="A18" s="57"/>
      <c r="B18" s="59"/>
      <c r="C18" s="59" t="s">
        <v>8</v>
      </c>
      <c r="D18" s="80"/>
      <c r="E18" s="81"/>
      <c r="F18" s="60"/>
      <c r="G18" s="60"/>
      <c r="H18" s="60"/>
      <c r="I18" s="60"/>
      <c r="J18" s="60"/>
      <c r="K18" s="60"/>
      <c r="L18" s="60">
        <f>SUM(L13:L17)</f>
        <v>0</v>
      </c>
      <c r="M18" s="60">
        <f>SUM(M13:M17)</f>
        <v>0</v>
      </c>
      <c r="N18" s="60">
        <f>SUM(N13:N17)</f>
        <v>0</v>
      </c>
      <c r="O18" s="60">
        <f>SUM(O13:O17)</f>
        <v>0</v>
      </c>
      <c r="P18" s="95">
        <f>SUM(P13:P17)</f>
        <v>0</v>
      </c>
    </row>
    <row r="19" spans="1:16" ht="18" customHeight="1" thickBot="1" x14ac:dyDescent="0.25">
      <c r="A19" s="25"/>
      <c r="B19" s="25"/>
      <c r="C19" s="25"/>
      <c r="D19" s="82"/>
      <c r="E19" s="82"/>
      <c r="F19" s="82"/>
      <c r="G19" s="82"/>
      <c r="H19" s="82"/>
      <c r="I19" s="82"/>
      <c r="J19" s="26"/>
      <c r="K19" s="26" t="s">
        <v>61</v>
      </c>
      <c r="L19" s="119"/>
      <c r="M19" s="83"/>
      <c r="N19" s="16">
        <f>ROUND(N18*L19,2)</f>
        <v>0</v>
      </c>
      <c r="O19" s="84"/>
      <c r="P19" s="84"/>
    </row>
    <row r="20" spans="1:16" ht="21" customHeight="1" thickBot="1" x14ac:dyDescent="0.25">
      <c r="A20" s="25"/>
      <c r="B20" s="25"/>
      <c r="C20" s="25"/>
      <c r="D20" s="82"/>
      <c r="E20" s="82"/>
      <c r="F20" s="82"/>
      <c r="G20" s="82"/>
      <c r="H20" s="82"/>
      <c r="I20" s="82"/>
      <c r="J20" s="27"/>
      <c r="K20" s="27"/>
      <c r="L20" s="27" t="s">
        <v>16</v>
      </c>
      <c r="M20" s="85">
        <f>M19+M18</f>
        <v>0</v>
      </c>
      <c r="N20" s="85">
        <f>N19+N18</f>
        <v>0</v>
      </c>
      <c r="O20" s="85">
        <f>O19+O18</f>
        <v>0</v>
      </c>
      <c r="P20" s="85">
        <f>SUM(M20:O20)</f>
        <v>0</v>
      </c>
    </row>
    <row r="21" spans="1:16" ht="18" customHeight="1" x14ac:dyDescent="0.2">
      <c r="A21" s="25"/>
      <c r="B21" s="25"/>
      <c r="C21" s="25"/>
      <c r="D21" s="82"/>
      <c r="E21" s="82"/>
      <c r="F21" s="82"/>
      <c r="G21" s="82"/>
      <c r="H21" s="64"/>
      <c r="I21" s="12"/>
      <c r="J21" s="12"/>
      <c r="K21" s="12"/>
      <c r="L21" s="12"/>
      <c r="M21" s="12"/>
      <c r="N21" s="12"/>
      <c r="O21" s="26" t="s">
        <v>69</v>
      </c>
      <c r="P21" s="118">
        <f>ROUND(P20*0,2)</f>
        <v>0</v>
      </c>
    </row>
    <row r="22" spans="1:16" ht="18" customHeight="1" thickBot="1" x14ac:dyDescent="0.25">
      <c r="A22" s="25"/>
      <c r="B22" s="25"/>
      <c r="C22" s="25"/>
      <c r="D22" s="82"/>
      <c r="E22" s="82"/>
      <c r="F22" s="82"/>
      <c r="G22" s="82"/>
      <c r="H22" s="64"/>
      <c r="I22" s="12"/>
      <c r="J22" s="12"/>
      <c r="K22" s="12"/>
      <c r="L22" s="12"/>
      <c r="M22" s="12"/>
      <c r="N22" s="12"/>
      <c r="O22" s="26" t="s">
        <v>40</v>
      </c>
      <c r="P22" s="31">
        <f>ROUND(M20*0.2359,2)</f>
        <v>0</v>
      </c>
    </row>
    <row r="23" spans="1:16" ht="21" customHeight="1" thickBot="1" x14ac:dyDescent="0.25">
      <c r="A23" s="25"/>
      <c r="B23" s="25"/>
      <c r="C23" s="25"/>
      <c r="D23" s="82"/>
      <c r="E23" s="82"/>
      <c r="F23" s="82"/>
      <c r="G23" s="82"/>
      <c r="H23" s="66"/>
      <c r="I23" s="12"/>
      <c r="J23" s="12"/>
      <c r="K23" s="12"/>
      <c r="L23" s="12"/>
      <c r="M23" s="12"/>
      <c r="N23" s="12"/>
      <c r="O23" s="27" t="s">
        <v>21</v>
      </c>
      <c r="P23" s="32">
        <f>P22+P21+P20</f>
        <v>0</v>
      </c>
    </row>
    <row r="25" spans="1:16" ht="14.25" x14ac:dyDescent="0.2">
      <c r="B25" s="70" t="s">
        <v>10</v>
      </c>
      <c r="C25" s="70"/>
      <c r="D25" s="33" t="s">
        <v>59</v>
      </c>
      <c r="G25" s="33"/>
      <c r="H25" s="33" t="s">
        <v>17</v>
      </c>
      <c r="I25" s="33"/>
      <c r="J25" s="33"/>
      <c r="K25" s="33"/>
      <c r="M25" s="33"/>
    </row>
    <row r="26" spans="1:16" ht="14.25" x14ac:dyDescent="0.2">
      <c r="D26" s="35" t="s">
        <v>60</v>
      </c>
    </row>
    <row r="27" spans="1:16" ht="14.25" x14ac:dyDescent="0.2">
      <c r="B27" s="35"/>
    </row>
  </sheetData>
  <mergeCells count="7">
    <mergeCell ref="L10:P11"/>
    <mergeCell ref="A10:A12"/>
    <mergeCell ref="B10:B12"/>
    <mergeCell ref="C10:C12"/>
    <mergeCell ref="D10:D12"/>
    <mergeCell ref="E10:E12"/>
    <mergeCell ref="F10:K11"/>
  </mergeCells>
  <phoneticPr fontId="23" type="noConversion"/>
  <pageMargins left="0.75000000000000011" right="0.75000000000000011" top="1" bottom="1" header="0.5" footer="0.5"/>
  <pageSetup paperSize="9" scale="57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FF"/>
    <pageSetUpPr fitToPage="1"/>
  </sheetPr>
  <dimension ref="A1:J32"/>
  <sheetViews>
    <sheetView tabSelected="1" workbookViewId="0">
      <selection activeCell="I32" sqref="I32"/>
    </sheetView>
  </sheetViews>
  <sheetFormatPr defaultColWidth="9.140625" defaultRowHeight="12.75" x14ac:dyDescent="0.2"/>
  <cols>
    <col min="1" max="1" width="5.140625" style="29" customWidth="1"/>
    <col min="2" max="2" width="11.7109375" style="8" customWidth="1"/>
    <col min="3" max="3" width="36.28515625" style="8" customWidth="1"/>
    <col min="4" max="4" width="13.5703125" style="36" customWidth="1"/>
    <col min="5" max="5" width="10.85546875" style="36" customWidth="1"/>
    <col min="6" max="6" width="11.28515625" style="36" bestFit="1" customWidth="1"/>
    <col min="7" max="7" width="10.85546875" style="36" customWidth="1"/>
    <col min="8" max="8" width="13.140625" style="71" bestFit="1" customWidth="1"/>
    <col min="9" max="16384" width="9.140625" style="12"/>
  </cols>
  <sheetData>
    <row r="1" spans="1:10" s="4" customFormat="1" ht="18" customHeight="1" x14ac:dyDescent="0.2">
      <c r="A1" s="1"/>
      <c r="B1" s="8"/>
      <c r="C1" s="1" t="s">
        <v>215</v>
      </c>
      <c r="D1" s="3"/>
      <c r="E1" s="3"/>
      <c r="F1" s="3"/>
      <c r="G1" s="3"/>
      <c r="H1" s="38"/>
    </row>
    <row r="2" spans="1:10" s="4" customFormat="1" ht="18" customHeight="1" x14ac:dyDescent="0.2">
      <c r="A2" s="39" t="s">
        <v>216</v>
      </c>
      <c r="B2" s="6"/>
      <c r="C2" s="6"/>
      <c r="D2" s="3"/>
      <c r="E2" s="3"/>
      <c r="F2" s="3"/>
      <c r="G2" s="3"/>
      <c r="H2" s="38"/>
    </row>
    <row r="3" spans="1:10" s="4" customFormat="1" ht="18" customHeight="1" x14ac:dyDescent="0.2">
      <c r="A3" s="7" t="str">
        <f>'Buvn..koptame 2.k.'!A3</f>
        <v>Būves nosaukums: Daudzdzīvokļu dzīvojamās ēkas restaurācija, atjaunošana un pārbūve restaurācijas centra vajadzībām, 2.kārta</v>
      </c>
      <c r="B3" s="6"/>
      <c r="C3" s="6"/>
      <c r="D3" s="3"/>
      <c r="E3" s="3"/>
      <c r="F3" s="3"/>
      <c r="G3" s="3"/>
      <c r="H3" s="38"/>
    </row>
    <row r="4" spans="1:10" s="4" customFormat="1" ht="18" customHeight="1" x14ac:dyDescent="0.2">
      <c r="A4" s="4" t="s">
        <v>219</v>
      </c>
      <c r="B4" s="8"/>
      <c r="C4" s="8"/>
      <c r="D4" s="3"/>
      <c r="E4" s="3"/>
      <c r="F4" s="3"/>
      <c r="G4" s="3"/>
      <c r="H4" s="38"/>
    </row>
    <row r="5" spans="1:10" s="4" customFormat="1" ht="18" customHeight="1" x14ac:dyDescent="0.2">
      <c r="A5" s="4" t="str">
        <f>'Buvn..koptame 2.k.'!A4</f>
        <v>Būves adrese: Baznīcas ielā 30, Kuldīgā</v>
      </c>
      <c r="B5" s="8"/>
      <c r="C5" s="8"/>
      <c r="D5" s="3"/>
      <c r="E5" s="3"/>
      <c r="F5" s="3"/>
      <c r="G5" s="3"/>
      <c r="H5" s="38"/>
    </row>
    <row r="6" spans="1:10" s="4" customFormat="1" ht="18" customHeight="1" x14ac:dyDescent="0.2">
      <c r="A6" s="7"/>
      <c r="B6" s="6"/>
      <c r="C6" s="6"/>
      <c r="D6" s="3"/>
      <c r="E6" s="3"/>
      <c r="F6" s="3"/>
      <c r="G6" s="3"/>
      <c r="H6" s="38"/>
    </row>
    <row r="7" spans="1:10" s="4" customFormat="1" ht="18" customHeight="1" x14ac:dyDescent="0.2">
      <c r="B7" s="8"/>
      <c r="C7" s="8"/>
      <c r="D7" s="7" t="s">
        <v>9</v>
      </c>
      <c r="E7" s="3"/>
      <c r="F7" s="3"/>
      <c r="G7" s="3"/>
      <c r="H7" s="40">
        <f>H23</f>
        <v>0</v>
      </c>
    </row>
    <row r="8" spans="1:10" s="4" customFormat="1" ht="18" customHeight="1" x14ac:dyDescent="0.2">
      <c r="A8" s="9"/>
      <c r="B8" s="8"/>
      <c r="C8" s="8"/>
      <c r="D8" s="7" t="s">
        <v>35</v>
      </c>
      <c r="E8" s="3"/>
      <c r="F8" s="41"/>
      <c r="G8" s="41"/>
      <c r="H8" s="42">
        <f>D28</f>
        <v>0</v>
      </c>
    </row>
    <row r="9" spans="1:10" s="4" customFormat="1" ht="18" customHeight="1" x14ac:dyDescent="0.2">
      <c r="A9" s="9"/>
      <c r="B9" s="8"/>
      <c r="C9" s="8"/>
      <c r="D9" s="7" t="s">
        <v>52</v>
      </c>
      <c r="E9" s="3"/>
      <c r="F9" s="41"/>
      <c r="G9" s="3"/>
      <c r="H9" s="43"/>
    </row>
    <row r="10" spans="1:10" s="4" customFormat="1" ht="5.25" customHeight="1" thickBot="1" x14ac:dyDescent="0.25">
      <c r="A10" s="11"/>
      <c r="B10" s="6"/>
      <c r="C10" s="6"/>
      <c r="D10" s="3"/>
      <c r="E10" s="3"/>
      <c r="F10" s="3"/>
      <c r="G10" s="3"/>
      <c r="H10" s="38"/>
    </row>
    <row r="11" spans="1:10" ht="12.75" customHeight="1" x14ac:dyDescent="0.2">
      <c r="A11" s="155" t="s">
        <v>12</v>
      </c>
      <c r="B11" s="155" t="s">
        <v>18</v>
      </c>
      <c r="C11" s="155" t="s">
        <v>19</v>
      </c>
      <c r="D11" s="158" t="s">
        <v>36</v>
      </c>
      <c r="E11" s="162" t="s">
        <v>20</v>
      </c>
      <c r="F11" s="163"/>
      <c r="G11" s="163"/>
      <c r="H11" s="171" t="s">
        <v>14</v>
      </c>
    </row>
    <row r="12" spans="1:10" s="13" customFormat="1" ht="12.75" customHeight="1" x14ac:dyDescent="0.2">
      <c r="A12" s="156"/>
      <c r="B12" s="156"/>
      <c r="C12" s="156"/>
      <c r="D12" s="159"/>
      <c r="E12" s="165"/>
      <c r="F12" s="166"/>
      <c r="G12" s="166"/>
      <c r="H12" s="172"/>
    </row>
    <row r="13" spans="1:10" s="13" customFormat="1" ht="23.25" thickBot="1" x14ac:dyDescent="0.25">
      <c r="A13" s="157"/>
      <c r="B13" s="157"/>
      <c r="C13" s="157"/>
      <c r="D13" s="160"/>
      <c r="E13" s="44" t="s">
        <v>37</v>
      </c>
      <c r="F13" s="44" t="s">
        <v>38</v>
      </c>
      <c r="G13" s="45" t="s">
        <v>39</v>
      </c>
      <c r="H13" s="173"/>
    </row>
    <row r="14" spans="1:10" s="17" customFormat="1" ht="18" customHeight="1" x14ac:dyDescent="0.2">
      <c r="A14" s="56">
        <v>1</v>
      </c>
      <c r="B14" s="46" t="s">
        <v>228</v>
      </c>
      <c r="C14" s="99" t="s">
        <v>75</v>
      </c>
      <c r="D14" s="16">
        <f>'Lok.2-1-1'!P25</f>
        <v>0</v>
      </c>
      <c r="E14" s="16">
        <f>'Lok.2-1-1'!M25</f>
        <v>0</v>
      </c>
      <c r="F14" s="16">
        <f>'Lok.2-1-1'!N25</f>
        <v>0</v>
      </c>
      <c r="G14" s="47">
        <f>'Lok.2-1-1'!O25</f>
        <v>0</v>
      </c>
      <c r="H14" s="48">
        <f>'Lok.2-1-1'!L23</f>
        <v>0</v>
      </c>
    </row>
    <row r="15" spans="1:10" s="17" customFormat="1" ht="18" customHeight="1" x14ac:dyDescent="0.2">
      <c r="A15" s="19">
        <v>2</v>
      </c>
      <c r="B15" s="46" t="s">
        <v>229</v>
      </c>
      <c r="C15" s="20" t="s">
        <v>84</v>
      </c>
      <c r="D15" s="16">
        <f>'Lok.2-1-2'!P85</f>
        <v>0</v>
      </c>
      <c r="E15" s="16">
        <f>'Lok.2-1-2'!M85</f>
        <v>0</v>
      </c>
      <c r="F15" s="16">
        <f>'Lok.2-1-2'!N85</f>
        <v>0</v>
      </c>
      <c r="G15" s="47">
        <f>'Lok.2-1-2'!O85</f>
        <v>0</v>
      </c>
      <c r="H15" s="48">
        <f>'Lok.2-1-2'!L83</f>
        <v>0</v>
      </c>
    </row>
    <row r="16" spans="1:10" s="17" customFormat="1" ht="18" customHeight="1" x14ac:dyDescent="0.2">
      <c r="A16" s="56">
        <v>3</v>
      </c>
      <c r="B16" s="46" t="s">
        <v>230</v>
      </c>
      <c r="C16" s="20" t="s">
        <v>85</v>
      </c>
      <c r="D16" s="16">
        <f>'Lok.2-1-3'!P64</f>
        <v>0</v>
      </c>
      <c r="E16" s="16">
        <f>'Lok.2-1-3'!M64</f>
        <v>0</v>
      </c>
      <c r="F16" s="16">
        <f>'Lok.2-1-3'!N63</f>
        <v>0</v>
      </c>
      <c r="G16" s="16">
        <f>'Lok.2-1-3'!O64</f>
        <v>0</v>
      </c>
      <c r="H16" s="48">
        <f>'Lok.2-1-3'!L62</f>
        <v>0</v>
      </c>
      <c r="J16" s="21"/>
    </row>
    <row r="17" spans="1:10" s="17" customFormat="1" ht="29.25" customHeight="1" x14ac:dyDescent="0.2">
      <c r="A17" s="51"/>
      <c r="B17" s="52"/>
      <c r="C17" s="53" t="s">
        <v>26</v>
      </c>
      <c r="D17" s="54">
        <f>SUM(D14:D16)</f>
        <v>0</v>
      </c>
      <c r="E17" s="54">
        <f>SUM(E14:E16)</f>
        <v>0</v>
      </c>
      <c r="F17" s="54">
        <f>SUM(F14:F16)</f>
        <v>0</v>
      </c>
      <c r="G17" s="54">
        <f>SUM(G14:G16)</f>
        <v>0</v>
      </c>
      <c r="H17" s="54">
        <f>SUM(H14:H16)</f>
        <v>0</v>
      </c>
      <c r="J17" s="21"/>
    </row>
    <row r="18" spans="1:10" s="17" customFormat="1" ht="25.5" x14ac:dyDescent="0.2">
      <c r="A18" s="19">
        <v>4</v>
      </c>
      <c r="B18" s="46" t="s">
        <v>231</v>
      </c>
      <c r="C18" s="20" t="s">
        <v>81</v>
      </c>
      <c r="D18" s="16">
        <f>'Lok.2-2'!P76</f>
        <v>0</v>
      </c>
      <c r="E18" s="16">
        <f>'Lok.2-2'!M76</f>
        <v>0</v>
      </c>
      <c r="F18" s="16">
        <f>'Lok.2-2'!N76</f>
        <v>0</v>
      </c>
      <c r="G18" s="47">
        <f>'Lok.2-2'!O76</f>
        <v>0</v>
      </c>
      <c r="H18" s="48">
        <f>'Lok.2-2'!L74</f>
        <v>0</v>
      </c>
      <c r="J18" s="21"/>
    </row>
    <row r="19" spans="1:10" s="17" customFormat="1" ht="18" customHeight="1" x14ac:dyDescent="0.2">
      <c r="A19" s="19">
        <v>5</v>
      </c>
      <c r="B19" s="46" t="s">
        <v>232</v>
      </c>
      <c r="C19" s="20" t="s">
        <v>227</v>
      </c>
      <c r="D19" s="16">
        <f>'Lok.2-3'!P75</f>
        <v>0</v>
      </c>
      <c r="E19" s="16">
        <f>'Lok.2-3'!M75</f>
        <v>0</v>
      </c>
      <c r="F19" s="16">
        <f>'Lok.2-3'!N75</f>
        <v>0</v>
      </c>
      <c r="G19" s="47">
        <f>'Lok.2-3'!O75</f>
        <v>0</v>
      </c>
      <c r="H19" s="48">
        <f>'Lok.2-3'!L73</f>
        <v>0</v>
      </c>
      <c r="J19" s="21"/>
    </row>
    <row r="20" spans="1:10" s="17" customFormat="1" ht="18" customHeight="1" x14ac:dyDescent="0.2">
      <c r="A20" s="19">
        <v>6</v>
      </c>
      <c r="B20" s="46" t="s">
        <v>233</v>
      </c>
      <c r="C20" s="20" t="s">
        <v>45</v>
      </c>
      <c r="D20" s="16">
        <f>'Lok.2-4'!P71</f>
        <v>0</v>
      </c>
      <c r="E20" s="16">
        <f>'Lok.2-4'!M71</f>
        <v>0</v>
      </c>
      <c r="F20" s="16">
        <f>'Lok.2-4'!N71</f>
        <v>0</v>
      </c>
      <c r="G20" s="47">
        <f>'Lok.2-4'!O71</f>
        <v>0</v>
      </c>
      <c r="H20" s="48">
        <f>'Lok.2-4'!L69</f>
        <v>0</v>
      </c>
      <c r="J20" s="21"/>
    </row>
    <row r="21" spans="1:10" s="17" customFormat="1" ht="25.5" x14ac:dyDescent="0.2">
      <c r="A21" s="19">
        <v>7</v>
      </c>
      <c r="B21" s="46" t="s">
        <v>234</v>
      </c>
      <c r="C21" s="20" t="s">
        <v>83</v>
      </c>
      <c r="D21" s="16">
        <f>'Lok.2-5'!P43</f>
        <v>0</v>
      </c>
      <c r="E21" s="16">
        <f>'Lok.2-5'!M43</f>
        <v>0</v>
      </c>
      <c r="F21" s="16">
        <f>'Lok.2-5'!N43</f>
        <v>0</v>
      </c>
      <c r="G21" s="47">
        <f>'Lok.2-5'!O43</f>
        <v>0</v>
      </c>
      <c r="H21" s="48">
        <f>'Lok.2-5'!L41</f>
        <v>0</v>
      </c>
      <c r="J21" s="21"/>
    </row>
    <row r="22" spans="1:10" s="17" customFormat="1" ht="18" customHeight="1" thickBot="1" x14ac:dyDescent="0.25">
      <c r="A22" s="51"/>
      <c r="B22" s="52"/>
      <c r="C22" s="53" t="s">
        <v>66</v>
      </c>
      <c r="D22" s="54">
        <f>SUM(D18:D21)</f>
        <v>0</v>
      </c>
      <c r="E22" s="54">
        <f t="shared" ref="E22:H22" si="0">SUM(E18:E21)</f>
        <v>0</v>
      </c>
      <c r="F22" s="54">
        <f t="shared" si="0"/>
        <v>0</v>
      </c>
      <c r="G22" s="54">
        <f t="shared" si="0"/>
        <v>0</v>
      </c>
      <c r="H22" s="54">
        <f t="shared" si="0"/>
        <v>0</v>
      </c>
      <c r="J22" s="21"/>
    </row>
    <row r="23" spans="1:10" s="17" customFormat="1" ht="18" customHeight="1" thickBot="1" x14ac:dyDescent="0.25">
      <c r="A23" s="57"/>
      <c r="B23" s="58"/>
      <c r="C23" s="59" t="s">
        <v>8</v>
      </c>
      <c r="D23" s="60">
        <f>D22+D17</f>
        <v>0</v>
      </c>
      <c r="E23" s="60">
        <f>E22+E17</f>
        <v>0</v>
      </c>
      <c r="F23" s="60">
        <f>F22+F17</f>
        <v>0</v>
      </c>
      <c r="G23" s="60">
        <f>G22+G17</f>
        <v>0</v>
      </c>
      <c r="H23" s="60">
        <f>H22+H17</f>
        <v>0</v>
      </c>
    </row>
    <row r="24" spans="1:10" ht="18" customHeight="1" x14ac:dyDescent="0.2">
      <c r="A24" s="25"/>
      <c r="B24" s="25"/>
      <c r="C24" s="26" t="s">
        <v>79</v>
      </c>
      <c r="D24" s="112">
        <f>ROUND(D23*0,2)</f>
        <v>0</v>
      </c>
      <c r="E24" s="61"/>
      <c r="F24" s="62"/>
      <c r="G24" s="63"/>
      <c r="H24" s="64"/>
    </row>
    <row r="25" spans="1:10" ht="21" customHeight="1" x14ac:dyDescent="0.2">
      <c r="A25" s="25"/>
      <c r="B25" s="25"/>
      <c r="C25" s="26" t="s">
        <v>70</v>
      </c>
      <c r="D25" s="117">
        <f>ROUND(D24*0,2)</f>
        <v>0</v>
      </c>
      <c r="E25" s="65"/>
      <c r="F25" s="65"/>
      <c r="G25" s="65"/>
      <c r="H25" s="66"/>
    </row>
    <row r="26" spans="1:10" ht="18" customHeight="1" x14ac:dyDescent="0.2">
      <c r="A26" s="25"/>
      <c r="B26" s="25"/>
      <c r="C26" s="26" t="s">
        <v>80</v>
      </c>
      <c r="D26" s="118">
        <f>ROUND(D23*0,2)</f>
        <v>0</v>
      </c>
      <c r="E26" s="67"/>
      <c r="F26" s="68"/>
      <c r="G26" s="65"/>
      <c r="H26" s="64"/>
    </row>
    <row r="27" spans="1:10" ht="18" customHeight="1" thickBot="1" x14ac:dyDescent="0.25">
      <c r="A27" s="25"/>
      <c r="B27" s="25"/>
      <c r="C27" s="26" t="s">
        <v>40</v>
      </c>
      <c r="D27" s="31">
        <f>ROUND(E23*0.2359,2)</f>
        <v>0</v>
      </c>
      <c r="E27" s="67"/>
      <c r="F27" s="68"/>
      <c r="G27" s="65"/>
      <c r="H27" s="64"/>
    </row>
    <row r="28" spans="1:10" ht="21" customHeight="1" thickBot="1" x14ac:dyDescent="0.25">
      <c r="A28" s="25"/>
      <c r="B28" s="25"/>
      <c r="C28" s="27" t="s">
        <v>21</v>
      </c>
      <c r="D28" s="32">
        <f>D27+D26+D24+D23</f>
        <v>0</v>
      </c>
      <c r="E28" s="69"/>
      <c r="F28" s="65"/>
      <c r="G28" s="65"/>
      <c r="H28" s="66"/>
    </row>
    <row r="30" spans="1:10" ht="14.25" x14ac:dyDescent="0.2">
      <c r="A30" s="33" t="s">
        <v>10</v>
      </c>
      <c r="B30" s="70"/>
      <c r="C30" s="34" t="s">
        <v>71</v>
      </c>
      <c r="D30" s="33"/>
      <c r="E30" s="33" t="s">
        <v>17</v>
      </c>
    </row>
    <row r="31" spans="1:10" ht="14.25" x14ac:dyDescent="0.2">
      <c r="A31" s="8"/>
      <c r="C31" s="34" t="s">
        <v>72</v>
      </c>
      <c r="D31" s="12"/>
      <c r="E31" s="12"/>
      <c r="F31" s="12"/>
      <c r="G31" s="12"/>
      <c r="H31" s="12"/>
    </row>
    <row r="32" spans="1:10" ht="14.25" x14ac:dyDescent="0.2">
      <c r="A32" s="35"/>
      <c r="B32" s="35"/>
      <c r="D32" s="12"/>
      <c r="E32" s="12"/>
      <c r="F32" s="12"/>
      <c r="G32" s="12"/>
      <c r="H32" s="12"/>
    </row>
  </sheetData>
  <mergeCells count="6">
    <mergeCell ref="E11:G12"/>
    <mergeCell ref="H11:H13"/>
    <mergeCell ref="A11:A13"/>
    <mergeCell ref="B11:B13"/>
    <mergeCell ref="C11:C13"/>
    <mergeCell ref="D11:D13"/>
  </mergeCells>
  <phoneticPr fontId="0" type="noConversion"/>
  <printOptions horizontalCentered="1"/>
  <pageMargins left="1.07" right="0.24000000000000002" top="1.07" bottom="0.38" header="0.16" footer="0.2"/>
  <pageSetup paperSize="9" scale="81" orientation="landscape"/>
  <headerFooter>
    <oddFooter>&amp;R&amp;D     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00"/>
    <pageSetUpPr fitToPage="1"/>
  </sheetPr>
  <dimension ref="A1:P29"/>
  <sheetViews>
    <sheetView topLeftCell="A10" workbookViewId="0">
      <selection activeCell="E75" sqref="E75"/>
    </sheetView>
  </sheetViews>
  <sheetFormatPr defaultColWidth="9.140625" defaultRowHeight="12.75" x14ac:dyDescent="0.2"/>
  <cols>
    <col min="1" max="1" width="5.140625" style="29" customWidth="1"/>
    <col min="2" max="2" width="14.7109375" style="8" customWidth="1"/>
    <col min="3" max="3" width="36.28515625" style="8" customWidth="1"/>
    <col min="4" max="4" width="7.28515625" style="36" customWidth="1"/>
    <col min="5" max="5" width="8.7109375" style="36" customWidth="1"/>
    <col min="6" max="6" width="9.42578125" style="36" customWidth="1"/>
    <col min="7" max="9" width="9.28515625" style="36" customWidth="1"/>
    <col min="10" max="11" width="9.28515625" style="36" bestFit="1" customWidth="1"/>
    <col min="12" max="12" width="10.42578125" style="36" customWidth="1"/>
    <col min="13" max="14" width="10.28515625" style="36" bestFit="1" customWidth="1"/>
    <col min="15" max="15" width="11.140625" style="36" bestFit="1" customWidth="1"/>
    <col min="16" max="16" width="10.28515625" style="36" bestFit="1" customWidth="1"/>
    <col min="17" max="16384" width="9.140625" style="12"/>
  </cols>
  <sheetData>
    <row r="1" spans="1:16" s="4" customFormat="1" ht="18" customHeight="1" x14ac:dyDescent="0.2">
      <c r="A1" s="1"/>
      <c r="B1" s="8"/>
      <c r="C1" s="1" t="s">
        <v>220</v>
      </c>
      <c r="D1" s="3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8" customHeight="1" x14ac:dyDescent="0.2">
      <c r="A2" s="1" t="s">
        <v>75</v>
      </c>
      <c r="B2" s="6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8" customHeight="1" x14ac:dyDescent="0.2">
      <c r="A3" s="7" t="str">
        <f>'Lok.2-0'!A3</f>
        <v>Būves nosaukums: Daudzdzīvokļu dzīvojamās ēkas restaurācija, atjaunošana un pārbūve restaurācijas centra vajadzībām, 2.kārta</v>
      </c>
      <c r="B3" s="6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8" customHeight="1" x14ac:dyDescent="0.2">
      <c r="A4" s="4" t="str">
        <f>Obj.2!A4</f>
        <v>Objekta nosaukums: Dzīvojamā ēka. 2.stāvs</v>
      </c>
      <c r="B4" s="8"/>
      <c r="C4" s="8"/>
      <c r="D4" s="3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8" customHeight="1" x14ac:dyDescent="0.2">
      <c r="A5" s="4" t="str">
        <f>'Lok.2-0'!A4</f>
        <v>Būves adrese: Baznīcas ielā 30, Kuldīgā</v>
      </c>
      <c r="B5" s="8"/>
      <c r="C5" s="8"/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8" customHeight="1" x14ac:dyDescent="0.2">
      <c r="A6" s="7"/>
      <c r="B6" s="6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4" customFormat="1" ht="18" customHeight="1" x14ac:dyDescent="0.2">
      <c r="A7" s="4" t="s">
        <v>62</v>
      </c>
      <c r="B7" s="8"/>
      <c r="C7" s="8"/>
      <c r="D7" s="3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4" customFormat="1" ht="18" customHeight="1" x14ac:dyDescent="0.2">
      <c r="A8" s="9"/>
      <c r="B8" s="8"/>
      <c r="C8" s="8"/>
      <c r="D8" s="36"/>
      <c r="E8" s="3"/>
      <c r="F8" s="7"/>
      <c r="G8" s="3"/>
      <c r="H8" s="3"/>
      <c r="I8" s="3"/>
      <c r="J8" s="3"/>
      <c r="K8" s="3"/>
      <c r="L8" s="7" t="s">
        <v>35</v>
      </c>
      <c r="M8" s="3"/>
      <c r="N8" s="41"/>
      <c r="O8" s="72">
        <f>P25</f>
        <v>0</v>
      </c>
      <c r="P8" s="3"/>
    </row>
    <row r="9" spans="1:16" s="4" customFormat="1" ht="18" customHeight="1" x14ac:dyDescent="0.2">
      <c r="A9" s="9"/>
      <c r="B9" s="8"/>
      <c r="C9" s="8"/>
      <c r="D9" s="37"/>
      <c r="E9" s="3"/>
      <c r="F9" s="7"/>
      <c r="G9" s="3"/>
      <c r="H9" s="3"/>
      <c r="I9" s="3"/>
      <c r="J9" s="3"/>
      <c r="K9" s="3"/>
      <c r="L9" s="7" t="str">
        <f>'Lok.2-0'!L8</f>
        <v>Tāme sastādīta 2017.gada ___.__________</v>
      </c>
      <c r="M9" s="3"/>
      <c r="N9" s="41"/>
      <c r="O9" s="3"/>
      <c r="P9" s="3"/>
    </row>
    <row r="10" spans="1:16" s="4" customFormat="1" ht="5.25" customHeight="1" thickBot="1" x14ac:dyDescent="0.25">
      <c r="A10" s="11"/>
      <c r="B10" s="6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155" t="s">
        <v>12</v>
      </c>
      <c r="B11" s="155" t="s">
        <v>7</v>
      </c>
      <c r="C11" s="155" t="s">
        <v>11</v>
      </c>
      <c r="D11" s="168" t="s">
        <v>2</v>
      </c>
      <c r="E11" s="168" t="s">
        <v>3</v>
      </c>
      <c r="F11" s="162" t="s">
        <v>13</v>
      </c>
      <c r="G11" s="163"/>
      <c r="H11" s="163"/>
      <c r="I11" s="163"/>
      <c r="J11" s="163"/>
      <c r="K11" s="163"/>
      <c r="L11" s="162" t="s">
        <v>15</v>
      </c>
      <c r="M11" s="163"/>
      <c r="N11" s="163"/>
      <c r="O11" s="163"/>
      <c r="P11" s="164"/>
    </row>
    <row r="12" spans="1:16" s="13" customFormat="1" ht="12.75" customHeight="1" x14ac:dyDescent="0.2">
      <c r="A12" s="156"/>
      <c r="B12" s="156"/>
      <c r="C12" s="156"/>
      <c r="D12" s="169"/>
      <c r="E12" s="169"/>
      <c r="F12" s="165"/>
      <c r="G12" s="166"/>
      <c r="H12" s="166"/>
      <c r="I12" s="166"/>
      <c r="J12" s="166"/>
      <c r="K12" s="166"/>
      <c r="L12" s="165" t="s">
        <v>4</v>
      </c>
      <c r="M12" s="166"/>
      <c r="N12" s="166" t="s">
        <v>6</v>
      </c>
      <c r="O12" s="166"/>
      <c r="P12" s="167" t="s">
        <v>5</v>
      </c>
    </row>
    <row r="13" spans="1:16" s="13" customFormat="1" ht="34.5" thickBot="1" x14ac:dyDescent="0.25">
      <c r="A13" s="157"/>
      <c r="B13" s="157"/>
      <c r="C13" s="157"/>
      <c r="D13" s="170"/>
      <c r="E13" s="170"/>
      <c r="F13" s="44" t="s">
        <v>14</v>
      </c>
      <c r="G13" s="44" t="s">
        <v>41</v>
      </c>
      <c r="H13" s="44" t="s">
        <v>37</v>
      </c>
      <c r="I13" s="44" t="s">
        <v>42</v>
      </c>
      <c r="J13" s="73" t="s">
        <v>39</v>
      </c>
      <c r="K13" s="73" t="s">
        <v>43</v>
      </c>
      <c r="L13" s="74" t="s">
        <v>14</v>
      </c>
      <c r="M13" s="44" t="s">
        <v>37</v>
      </c>
      <c r="N13" s="44" t="s">
        <v>38</v>
      </c>
      <c r="O13" s="73" t="s">
        <v>39</v>
      </c>
      <c r="P13" s="75" t="s">
        <v>44</v>
      </c>
    </row>
    <row r="14" spans="1:16" s="50" customFormat="1" ht="18" customHeight="1" x14ac:dyDescent="0.2">
      <c r="A14" s="19"/>
      <c r="B14" s="92"/>
      <c r="C14" s="93" t="s">
        <v>75</v>
      </c>
      <c r="D14" s="76"/>
      <c r="E14" s="104"/>
      <c r="F14" s="16"/>
      <c r="G14" s="16"/>
      <c r="H14" s="16"/>
      <c r="I14" s="16"/>
      <c r="J14" s="16"/>
      <c r="K14" s="78"/>
      <c r="L14" s="16"/>
      <c r="M14" s="16"/>
      <c r="N14" s="16"/>
      <c r="O14" s="16"/>
      <c r="P14" s="79"/>
    </row>
    <row r="15" spans="1:16" s="50" customFormat="1" ht="76.5" x14ac:dyDescent="0.2">
      <c r="A15" s="19">
        <v>1</v>
      </c>
      <c r="B15" s="92"/>
      <c r="C15" s="20" t="s">
        <v>235</v>
      </c>
      <c r="D15" s="76" t="s">
        <v>29</v>
      </c>
      <c r="E15" s="94">
        <v>3.3</v>
      </c>
      <c r="F15" s="16"/>
      <c r="G15" s="16"/>
      <c r="H15" s="16">
        <f t="shared" ref="H15:H17" si="0">ROUND(F15*G15,2)</f>
        <v>0</v>
      </c>
      <c r="I15" s="16"/>
      <c r="J15" s="16"/>
      <c r="K15" s="78">
        <f t="shared" ref="K15:K17" si="1">J15+I15+H15</f>
        <v>0</v>
      </c>
      <c r="L15" s="16">
        <f t="shared" ref="L15:L17" si="2">ROUND(E15*F15,2)</f>
        <v>0</v>
      </c>
      <c r="M15" s="16">
        <f t="shared" ref="M15:M17" si="3">ROUND(H15*E15,2)</f>
        <v>0</v>
      </c>
      <c r="N15" s="16"/>
      <c r="O15" s="16">
        <f t="shared" ref="O15:O17" si="4">ROUND(J15*E15,2)</f>
        <v>0</v>
      </c>
      <c r="P15" s="79">
        <f t="shared" ref="P15:P17" si="5">M15+N15+O15</f>
        <v>0</v>
      </c>
    </row>
    <row r="16" spans="1:16" s="50" customFormat="1" ht="76.5" x14ac:dyDescent="0.2">
      <c r="A16" s="19">
        <v>2</v>
      </c>
      <c r="B16" s="92"/>
      <c r="C16" s="20" t="s">
        <v>236</v>
      </c>
      <c r="D16" s="76" t="s">
        <v>31</v>
      </c>
      <c r="E16" s="94">
        <v>2.9</v>
      </c>
      <c r="F16" s="16"/>
      <c r="G16" s="16"/>
      <c r="H16" s="16">
        <f t="shared" ref="H16" si="6">ROUND(F16*G16,2)</f>
        <v>0</v>
      </c>
      <c r="I16" s="16"/>
      <c r="J16" s="16"/>
      <c r="K16" s="78">
        <f t="shared" ref="K16" si="7">J16+I16+H16</f>
        <v>0</v>
      </c>
      <c r="L16" s="16">
        <f t="shared" ref="L16" si="8">ROUND(E16*F16,2)</f>
        <v>0</v>
      </c>
      <c r="M16" s="16">
        <f t="shared" ref="M16" si="9">ROUND(H16*E16,2)</f>
        <v>0</v>
      </c>
      <c r="N16" s="16"/>
      <c r="O16" s="16">
        <f t="shared" ref="O16" si="10">ROUND(J16*E16,2)</f>
        <v>0</v>
      </c>
      <c r="P16" s="79">
        <f t="shared" ref="P16" si="11">M16+N16+O16</f>
        <v>0</v>
      </c>
    </row>
    <row r="17" spans="1:16" s="50" customFormat="1" ht="76.5" x14ac:dyDescent="0.2">
      <c r="A17" s="19">
        <v>3</v>
      </c>
      <c r="B17" s="55"/>
      <c r="C17" s="20" t="s">
        <v>240</v>
      </c>
      <c r="D17" s="92" t="s">
        <v>237</v>
      </c>
      <c r="E17" s="104">
        <v>2.91</v>
      </c>
      <c r="F17" s="16"/>
      <c r="G17" s="16"/>
      <c r="H17" s="16">
        <f t="shared" si="0"/>
        <v>0</v>
      </c>
      <c r="I17" s="16"/>
      <c r="J17" s="16"/>
      <c r="K17" s="78">
        <f t="shared" si="1"/>
        <v>0</v>
      </c>
      <c r="L17" s="16">
        <f t="shared" si="2"/>
        <v>0</v>
      </c>
      <c r="M17" s="16">
        <f t="shared" si="3"/>
        <v>0</v>
      </c>
      <c r="N17" s="16"/>
      <c r="O17" s="16">
        <f t="shared" si="4"/>
        <v>0</v>
      </c>
      <c r="P17" s="79">
        <f t="shared" si="5"/>
        <v>0</v>
      </c>
    </row>
    <row r="18" spans="1:16" s="50" customFormat="1" ht="76.5" x14ac:dyDescent="0.2">
      <c r="A18" s="19">
        <v>4</v>
      </c>
      <c r="B18" s="55"/>
      <c r="C18" s="20" t="s">
        <v>239</v>
      </c>
      <c r="D18" s="92" t="s">
        <v>29</v>
      </c>
      <c r="E18" s="94">
        <v>90</v>
      </c>
      <c r="F18" s="16"/>
      <c r="G18" s="16"/>
      <c r="H18" s="16">
        <f t="shared" ref="H18:H19" si="12">ROUND(F18*G18,2)</f>
        <v>0</v>
      </c>
      <c r="I18" s="16"/>
      <c r="J18" s="16"/>
      <c r="K18" s="78">
        <f t="shared" ref="K18:K19" si="13">J18+I18+H18</f>
        <v>0</v>
      </c>
      <c r="L18" s="16">
        <f t="shared" ref="L18:L19" si="14">ROUND(E18*F18,2)</f>
        <v>0</v>
      </c>
      <c r="M18" s="16">
        <f t="shared" ref="M18:M19" si="15">ROUND(H18*E18,2)</f>
        <v>0</v>
      </c>
      <c r="N18" s="16"/>
      <c r="O18" s="16">
        <f t="shared" ref="O18:O19" si="16">ROUND(J18*E18,2)</f>
        <v>0</v>
      </c>
      <c r="P18" s="79">
        <f t="shared" ref="P18:P19" si="17">M18+N18+O18</f>
        <v>0</v>
      </c>
    </row>
    <row r="19" spans="1:16" s="50" customFormat="1" ht="76.5" x14ac:dyDescent="0.2">
      <c r="A19" s="19">
        <v>5</v>
      </c>
      <c r="B19" s="92"/>
      <c r="C19" s="20" t="s">
        <v>238</v>
      </c>
      <c r="D19" s="76" t="s">
        <v>29</v>
      </c>
      <c r="E19" s="94">
        <v>0.9</v>
      </c>
      <c r="F19" s="16"/>
      <c r="G19" s="16"/>
      <c r="H19" s="16">
        <f t="shared" si="12"/>
        <v>0</v>
      </c>
      <c r="I19" s="16"/>
      <c r="J19" s="16"/>
      <c r="K19" s="78">
        <f t="shared" si="13"/>
        <v>0</v>
      </c>
      <c r="L19" s="16">
        <f t="shared" si="14"/>
        <v>0</v>
      </c>
      <c r="M19" s="16">
        <f t="shared" si="15"/>
        <v>0</v>
      </c>
      <c r="N19" s="16"/>
      <c r="O19" s="16">
        <f t="shared" si="16"/>
        <v>0</v>
      </c>
      <c r="P19" s="79">
        <f t="shared" si="17"/>
        <v>0</v>
      </c>
    </row>
    <row r="20" spans="1:16" s="50" customFormat="1" ht="18" customHeight="1" x14ac:dyDescent="0.2">
      <c r="A20" s="19"/>
      <c r="B20" s="92"/>
      <c r="C20" s="114" t="s">
        <v>46</v>
      </c>
      <c r="D20" s="76"/>
      <c r="E20" s="94"/>
      <c r="F20" s="16"/>
      <c r="G20" s="16"/>
      <c r="H20" s="16"/>
      <c r="I20" s="16"/>
      <c r="J20" s="16"/>
      <c r="K20" s="78"/>
      <c r="L20" s="16"/>
      <c r="M20" s="16"/>
      <c r="N20" s="16"/>
      <c r="O20" s="16"/>
      <c r="P20" s="79"/>
    </row>
    <row r="21" spans="1:16" s="17" customFormat="1" ht="51" x14ac:dyDescent="0.2">
      <c r="A21" s="49">
        <v>6</v>
      </c>
      <c r="B21" s="92"/>
      <c r="C21" s="20" t="s">
        <v>76</v>
      </c>
      <c r="D21" s="76" t="s">
        <v>30</v>
      </c>
      <c r="E21" s="94">
        <v>1</v>
      </c>
      <c r="F21" s="16"/>
      <c r="G21" s="16"/>
      <c r="H21" s="16">
        <f>ROUND(F21*G21,2)</f>
        <v>0</v>
      </c>
      <c r="I21" s="16"/>
      <c r="J21" s="16"/>
      <c r="K21" s="78">
        <f t="shared" ref="K21" si="18">J21+I21+H21</f>
        <v>0</v>
      </c>
      <c r="L21" s="16">
        <f t="shared" ref="L21" si="19">ROUND(E21*F21,2)</f>
        <v>0</v>
      </c>
      <c r="M21" s="16">
        <f t="shared" ref="M21" si="20">ROUND(H21*E21,2)</f>
        <v>0</v>
      </c>
      <c r="N21" s="16">
        <f>ROUND(E21*I21,2)</f>
        <v>0</v>
      </c>
      <c r="O21" s="16">
        <f t="shared" ref="O21" si="21">ROUND(J21*E21,2)</f>
        <v>0</v>
      </c>
      <c r="P21" s="79">
        <f t="shared" ref="P21" si="22">M21+N21+O21</f>
        <v>0</v>
      </c>
    </row>
    <row r="22" spans="1:16" s="50" customFormat="1" ht="13.5" thickBot="1" x14ac:dyDescent="0.25">
      <c r="A22" s="19"/>
      <c r="B22" s="92"/>
      <c r="C22" s="20"/>
      <c r="D22" s="76"/>
      <c r="E22" s="94"/>
      <c r="F22" s="16"/>
      <c r="G22" s="16"/>
      <c r="H22" s="16"/>
      <c r="I22" s="16"/>
      <c r="J22" s="16"/>
      <c r="K22" s="78"/>
      <c r="L22" s="16"/>
      <c r="M22" s="16"/>
      <c r="N22" s="16"/>
      <c r="O22" s="16"/>
      <c r="P22" s="79"/>
    </row>
    <row r="23" spans="1:16" s="17" customFormat="1" ht="18" customHeight="1" thickBot="1" x14ac:dyDescent="0.25">
      <c r="A23" s="57"/>
      <c r="B23" s="59"/>
      <c r="C23" s="59" t="s">
        <v>8</v>
      </c>
      <c r="D23" s="80"/>
      <c r="E23" s="81"/>
      <c r="F23" s="60"/>
      <c r="G23" s="60"/>
      <c r="H23" s="60"/>
      <c r="I23" s="60"/>
      <c r="J23" s="60"/>
      <c r="K23" s="60"/>
      <c r="L23" s="60">
        <f>SUM(L14:L22)</f>
        <v>0</v>
      </c>
      <c r="M23" s="60">
        <f>SUM(M14:M22)</f>
        <v>0</v>
      </c>
      <c r="N23" s="60">
        <f>SUM(N14:N22)</f>
        <v>0</v>
      </c>
      <c r="O23" s="60">
        <f>SUM(O14:O22)</f>
        <v>0</v>
      </c>
      <c r="P23" s="95">
        <f>SUM(P14:P22)</f>
        <v>0</v>
      </c>
    </row>
    <row r="24" spans="1:16" ht="18" customHeight="1" thickBot="1" x14ac:dyDescent="0.25">
      <c r="A24" s="25"/>
      <c r="B24" s="25"/>
      <c r="C24" s="25"/>
      <c r="D24" s="82"/>
      <c r="E24" s="82"/>
      <c r="F24" s="82"/>
      <c r="G24" s="82"/>
      <c r="H24" s="82"/>
      <c r="I24" s="82"/>
      <c r="J24" s="26"/>
      <c r="K24" s="26" t="s">
        <v>61</v>
      </c>
      <c r="L24" s="119"/>
      <c r="M24" s="83"/>
      <c r="N24" s="16">
        <f>ROUND(N23*0,2)</f>
        <v>0</v>
      </c>
      <c r="O24" s="84"/>
      <c r="P24" s="84"/>
    </row>
    <row r="25" spans="1:16" ht="21" customHeight="1" thickBot="1" x14ac:dyDescent="0.25">
      <c r="A25" s="25"/>
      <c r="B25" s="25"/>
      <c r="C25" s="25"/>
      <c r="D25" s="82"/>
      <c r="E25" s="82"/>
      <c r="F25" s="82"/>
      <c r="G25" s="82"/>
      <c r="H25" s="82"/>
      <c r="I25" s="82"/>
      <c r="J25" s="27"/>
      <c r="K25" s="27"/>
      <c r="L25" s="27" t="s">
        <v>16</v>
      </c>
      <c r="M25" s="85">
        <f>M24+M23</f>
        <v>0</v>
      </c>
      <c r="N25" s="85">
        <f>N24+N23</f>
        <v>0</v>
      </c>
      <c r="O25" s="85">
        <f>O24+O23</f>
        <v>0</v>
      </c>
      <c r="P25" s="85">
        <f>SUM(M25:O25)</f>
        <v>0</v>
      </c>
    </row>
    <row r="27" spans="1:16" ht="14.25" x14ac:dyDescent="0.2">
      <c r="B27" s="70" t="s">
        <v>10</v>
      </c>
      <c r="C27" s="70"/>
      <c r="D27" s="33" t="s">
        <v>59</v>
      </c>
      <c r="G27" s="33"/>
      <c r="H27" s="33" t="s">
        <v>17</v>
      </c>
      <c r="I27" s="33"/>
      <c r="J27" s="33"/>
      <c r="K27" s="33"/>
      <c r="M27" s="33"/>
    </row>
    <row r="28" spans="1:16" ht="14.25" x14ac:dyDescent="0.2">
      <c r="A28" s="12"/>
      <c r="D28" s="35" t="s">
        <v>60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4.25" x14ac:dyDescent="0.2">
      <c r="A29" s="12"/>
      <c r="B29" s="3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</sheetData>
  <mergeCells count="7">
    <mergeCell ref="E11:E13"/>
    <mergeCell ref="F11:K12"/>
    <mergeCell ref="L11:P12"/>
    <mergeCell ref="A11:A13"/>
    <mergeCell ref="B11:B13"/>
    <mergeCell ref="C11:C13"/>
    <mergeCell ref="D11:D13"/>
  </mergeCells>
  <phoneticPr fontId="0" type="noConversion"/>
  <printOptions horizontalCentered="1"/>
  <pageMargins left="1.07" right="0.24000000000000002" top="1.07" bottom="0.38" header="0.16" footer="0.2"/>
  <pageSetup paperSize="9" scale="57" orientation="landscape"/>
  <headerFooter>
    <oddFooter>&amp;R&amp;D     &amp;P/&amp;N</oddFooter>
  </headerFooter>
  <extLst>
    <ext xmlns:mx="http://schemas.microsoft.com/office/mac/excel/2008/main" uri="{64002731-A6B0-56B0-2670-7721B7C09600}">
      <mx:PLV Mode="0" OnePage="0" WScale="75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00"/>
    <pageSetUpPr fitToPage="1"/>
  </sheetPr>
  <dimension ref="A1:P89"/>
  <sheetViews>
    <sheetView topLeftCell="A73" workbookViewId="0">
      <selection activeCell="F9" sqref="F9"/>
    </sheetView>
  </sheetViews>
  <sheetFormatPr defaultColWidth="9.140625" defaultRowHeight="12.75" x14ac:dyDescent="0.2"/>
  <cols>
    <col min="1" max="1" width="5.140625" style="29" customWidth="1"/>
    <col min="2" max="2" width="14.7109375" style="8" customWidth="1"/>
    <col min="3" max="3" width="36.28515625" style="8" customWidth="1"/>
    <col min="4" max="5" width="8.7109375" style="36" customWidth="1"/>
    <col min="6" max="6" width="9.42578125" style="36" customWidth="1"/>
    <col min="7" max="9" width="9.28515625" style="36" customWidth="1"/>
    <col min="10" max="11" width="9.140625" style="36"/>
    <col min="12" max="12" width="10.42578125" style="36" customWidth="1"/>
    <col min="13" max="16" width="11.28515625" style="36" bestFit="1" customWidth="1"/>
    <col min="17" max="16384" width="9.140625" style="12"/>
  </cols>
  <sheetData>
    <row r="1" spans="1:16" s="4" customFormat="1" ht="18" customHeight="1" x14ac:dyDescent="0.2">
      <c r="A1" s="1"/>
      <c r="B1" s="8"/>
      <c r="C1" s="1" t="s">
        <v>221</v>
      </c>
      <c r="D1" s="3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8" customHeight="1" x14ac:dyDescent="0.2">
      <c r="A2" s="1" t="s">
        <v>84</v>
      </c>
      <c r="B2" s="6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8" customHeight="1" x14ac:dyDescent="0.2">
      <c r="A3" s="7" t="str">
        <f>'Lok.2-0'!A3</f>
        <v>Būves nosaukums: Daudzdzīvokļu dzīvojamās ēkas restaurācija, atjaunošana un pārbūve restaurācijas centra vajadzībām, 2.kārta</v>
      </c>
      <c r="B3" s="6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8" customHeight="1" x14ac:dyDescent="0.2">
      <c r="A4" s="4" t="str">
        <f>Obj.2!A4</f>
        <v>Objekta nosaukums: Dzīvojamā ēka. 2.stāvs</v>
      </c>
      <c r="B4" s="8"/>
      <c r="C4" s="8"/>
      <c r="D4" s="3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8" customHeight="1" x14ac:dyDescent="0.2">
      <c r="A5" s="4" t="str">
        <f>'Lok.2-0'!A4</f>
        <v>Būves adrese: Baznīcas ielā 30, Kuldīgā</v>
      </c>
      <c r="B5" s="8"/>
      <c r="C5" s="8"/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8" customHeight="1" x14ac:dyDescent="0.2">
      <c r="A6" s="7"/>
      <c r="B6" s="6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4" customFormat="1" ht="18" customHeight="1" x14ac:dyDescent="0.2">
      <c r="A7" s="4" t="s">
        <v>63</v>
      </c>
      <c r="B7" s="8"/>
      <c r="C7" s="8"/>
      <c r="D7" s="3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4" customFormat="1" ht="18" customHeight="1" x14ac:dyDescent="0.2">
      <c r="A8" s="9"/>
      <c r="B8" s="8"/>
      <c r="C8" s="8"/>
      <c r="D8" s="36"/>
      <c r="E8" s="3"/>
      <c r="F8" s="7"/>
      <c r="G8" s="3"/>
      <c r="H8" s="3"/>
      <c r="I8" s="3"/>
      <c r="J8" s="3"/>
      <c r="K8" s="3"/>
      <c r="L8" s="7" t="s">
        <v>35</v>
      </c>
      <c r="M8" s="3"/>
      <c r="N8" s="41"/>
      <c r="O8" s="72">
        <f>P85</f>
        <v>0</v>
      </c>
      <c r="P8" s="3"/>
    </row>
    <row r="9" spans="1:16" s="4" customFormat="1" ht="18" customHeight="1" x14ac:dyDescent="0.2">
      <c r="A9" s="9"/>
      <c r="B9" s="8"/>
      <c r="C9" s="8"/>
      <c r="D9" s="37"/>
      <c r="E9" s="3"/>
      <c r="F9" s="7"/>
      <c r="G9" s="3"/>
      <c r="H9" s="3"/>
      <c r="I9" s="3"/>
      <c r="J9" s="3"/>
      <c r="K9" s="3"/>
      <c r="L9" s="7" t="str">
        <f>'Lok.2-0'!L8</f>
        <v>Tāme sastādīta 2017.gada ___.__________</v>
      </c>
      <c r="M9" s="3"/>
      <c r="N9" s="41"/>
      <c r="O9" s="3"/>
      <c r="P9" s="3"/>
    </row>
    <row r="10" spans="1:16" s="4" customFormat="1" ht="5.25" customHeight="1" thickBot="1" x14ac:dyDescent="0.25">
      <c r="A10" s="11"/>
      <c r="B10" s="6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155" t="s">
        <v>12</v>
      </c>
      <c r="B11" s="155" t="s">
        <v>7</v>
      </c>
      <c r="C11" s="155" t="s">
        <v>11</v>
      </c>
      <c r="D11" s="168" t="s">
        <v>2</v>
      </c>
      <c r="E11" s="168" t="s">
        <v>3</v>
      </c>
      <c r="F11" s="162" t="s">
        <v>13</v>
      </c>
      <c r="G11" s="163"/>
      <c r="H11" s="163"/>
      <c r="I11" s="163"/>
      <c r="J11" s="163"/>
      <c r="K11" s="163"/>
      <c r="L11" s="162" t="s">
        <v>15</v>
      </c>
      <c r="M11" s="163"/>
      <c r="N11" s="163"/>
      <c r="O11" s="163"/>
      <c r="P11" s="164"/>
    </row>
    <row r="12" spans="1:16" s="13" customFormat="1" ht="12.75" customHeight="1" x14ac:dyDescent="0.2">
      <c r="A12" s="156"/>
      <c r="B12" s="156"/>
      <c r="C12" s="156"/>
      <c r="D12" s="169"/>
      <c r="E12" s="169"/>
      <c r="F12" s="165"/>
      <c r="G12" s="166"/>
      <c r="H12" s="166"/>
      <c r="I12" s="166"/>
      <c r="J12" s="166"/>
      <c r="K12" s="166"/>
      <c r="L12" s="165" t="s">
        <v>4</v>
      </c>
      <c r="M12" s="166"/>
      <c r="N12" s="166" t="s">
        <v>6</v>
      </c>
      <c r="O12" s="166"/>
      <c r="P12" s="167" t="s">
        <v>5</v>
      </c>
    </row>
    <row r="13" spans="1:16" s="13" customFormat="1" ht="34.5" thickBot="1" x14ac:dyDescent="0.25">
      <c r="A13" s="157"/>
      <c r="B13" s="157"/>
      <c r="C13" s="157"/>
      <c r="D13" s="170"/>
      <c r="E13" s="170"/>
      <c r="F13" s="44" t="s">
        <v>14</v>
      </c>
      <c r="G13" s="44" t="s">
        <v>41</v>
      </c>
      <c r="H13" s="44" t="s">
        <v>37</v>
      </c>
      <c r="I13" s="44" t="s">
        <v>42</v>
      </c>
      <c r="J13" s="73" t="s">
        <v>39</v>
      </c>
      <c r="K13" s="73" t="s">
        <v>43</v>
      </c>
      <c r="L13" s="74" t="s">
        <v>14</v>
      </c>
      <c r="M13" s="44" t="s">
        <v>37</v>
      </c>
      <c r="N13" s="44" t="s">
        <v>38</v>
      </c>
      <c r="O13" s="73" t="s">
        <v>39</v>
      </c>
      <c r="P13" s="75" t="s">
        <v>44</v>
      </c>
    </row>
    <row r="14" spans="1:16" s="50" customFormat="1" ht="18" customHeight="1" x14ac:dyDescent="0.2">
      <c r="A14" s="19"/>
      <c r="B14" s="20"/>
      <c r="C14" s="93" t="s">
        <v>250</v>
      </c>
      <c r="D14" s="76"/>
      <c r="E14" s="77"/>
      <c r="F14" s="16"/>
      <c r="G14" s="16"/>
      <c r="H14" s="16"/>
      <c r="I14" s="16"/>
      <c r="J14" s="16"/>
      <c r="K14" s="78"/>
      <c r="L14" s="16"/>
      <c r="M14" s="16"/>
      <c r="N14" s="16"/>
      <c r="O14" s="16"/>
      <c r="P14" s="79"/>
    </row>
    <row r="15" spans="1:16" s="50" customFormat="1" ht="22.5" x14ac:dyDescent="0.2">
      <c r="A15" s="19"/>
      <c r="B15" s="20"/>
      <c r="C15" s="122" t="s">
        <v>241</v>
      </c>
      <c r="D15" s="76"/>
      <c r="E15" s="77"/>
      <c r="F15" s="16"/>
      <c r="G15" s="16"/>
      <c r="H15" s="16"/>
      <c r="I15" s="16"/>
      <c r="J15" s="16"/>
      <c r="K15" s="78"/>
      <c r="L15" s="16"/>
      <c r="M15" s="16"/>
      <c r="N15" s="16"/>
      <c r="O15" s="16"/>
      <c r="P15" s="79"/>
    </row>
    <row r="16" spans="1:16" s="50" customFormat="1" ht="25.5" x14ac:dyDescent="0.2">
      <c r="A16" s="19">
        <v>1</v>
      </c>
      <c r="B16" s="55"/>
      <c r="C16" s="20" t="s">
        <v>242</v>
      </c>
      <c r="D16" s="76" t="s">
        <v>29</v>
      </c>
      <c r="E16" s="94">
        <v>3.9</v>
      </c>
      <c r="F16" s="16"/>
      <c r="G16" s="16"/>
      <c r="H16" s="16">
        <f>ROUND(F16*G16,2)</f>
        <v>0</v>
      </c>
      <c r="I16" s="16"/>
      <c r="J16" s="16"/>
      <c r="K16" s="78">
        <f t="shared" ref="K16:K17" si="0">J16+I16+H16</f>
        <v>0</v>
      </c>
      <c r="L16" s="16">
        <f>ROUND(E16*F16,2)</f>
        <v>0</v>
      </c>
      <c r="M16" s="16">
        <f>ROUND(H16*E16,2)</f>
        <v>0</v>
      </c>
      <c r="N16" s="16"/>
      <c r="O16" s="16">
        <f>ROUND(J16*E16,2)</f>
        <v>0</v>
      </c>
      <c r="P16" s="79">
        <f t="shared" ref="P16:P17" si="1">M16+N16+O16</f>
        <v>0</v>
      </c>
    </row>
    <row r="17" spans="1:16" s="50" customFormat="1" ht="25.5" x14ac:dyDescent="0.2">
      <c r="A17" s="19"/>
      <c r="B17" s="55"/>
      <c r="C17" s="120" t="s">
        <v>348</v>
      </c>
      <c r="D17" s="76" t="s">
        <v>29</v>
      </c>
      <c r="E17" s="94">
        <v>3.9</v>
      </c>
      <c r="F17" s="16"/>
      <c r="G17" s="16"/>
      <c r="H17" s="16"/>
      <c r="I17" s="16"/>
      <c r="J17" s="16"/>
      <c r="K17" s="78">
        <f t="shared" si="0"/>
        <v>0</v>
      </c>
      <c r="L17" s="16"/>
      <c r="M17" s="16"/>
      <c r="N17" s="16">
        <f>ROUND(E17*I17,2)</f>
        <v>0</v>
      </c>
      <c r="O17" s="16"/>
      <c r="P17" s="79">
        <f t="shared" si="1"/>
        <v>0</v>
      </c>
    </row>
    <row r="18" spans="1:16" s="50" customFormat="1" ht="38.25" x14ac:dyDescent="0.2">
      <c r="A18" s="19"/>
      <c r="B18" s="55"/>
      <c r="C18" s="120" t="s">
        <v>243</v>
      </c>
      <c r="D18" s="76" t="s">
        <v>29</v>
      </c>
      <c r="E18" s="94">
        <v>3.9</v>
      </c>
      <c r="F18" s="16"/>
      <c r="G18" s="16"/>
      <c r="H18" s="16"/>
      <c r="I18" s="16"/>
      <c r="J18" s="16"/>
      <c r="K18" s="78">
        <f t="shared" ref="K18" si="2">J18+I18+H18</f>
        <v>0</v>
      </c>
      <c r="L18" s="16"/>
      <c r="M18" s="16"/>
      <c r="N18" s="16">
        <f>ROUND(E18*I18,2)</f>
        <v>0</v>
      </c>
      <c r="O18" s="16"/>
      <c r="P18" s="79">
        <f t="shared" ref="P18" si="3">M18+N18+O18</f>
        <v>0</v>
      </c>
    </row>
    <row r="19" spans="1:16" s="50" customFormat="1" ht="25.5" x14ac:dyDescent="0.2">
      <c r="A19" s="19">
        <v>2</v>
      </c>
      <c r="B19" s="55"/>
      <c r="C19" s="20" t="s">
        <v>349</v>
      </c>
      <c r="D19" s="76" t="s">
        <v>27</v>
      </c>
      <c r="E19" s="104">
        <v>0.32</v>
      </c>
      <c r="F19" s="16"/>
      <c r="G19" s="16"/>
      <c r="H19" s="16">
        <f>ROUND(F19*G19,2)</f>
        <v>0</v>
      </c>
      <c r="I19" s="16"/>
      <c r="J19" s="16"/>
      <c r="K19" s="78">
        <f t="shared" ref="K19:K23" si="4">J19+I19+H19</f>
        <v>0</v>
      </c>
      <c r="L19" s="16">
        <f>ROUND(E19*F19,2)</f>
        <v>0</v>
      </c>
      <c r="M19" s="16">
        <f>ROUND(H19*E19,2)</f>
        <v>0</v>
      </c>
      <c r="N19" s="16"/>
      <c r="O19" s="16">
        <f>ROUND(J19*E19,2)</f>
        <v>0</v>
      </c>
      <c r="P19" s="79">
        <f t="shared" ref="P19:P23" si="5">M19+N19+O19</f>
        <v>0</v>
      </c>
    </row>
    <row r="20" spans="1:16" s="50" customFormat="1" x14ac:dyDescent="0.2">
      <c r="A20" s="19"/>
      <c r="B20" s="55"/>
      <c r="C20" s="120" t="s">
        <v>68</v>
      </c>
      <c r="D20" s="76" t="s">
        <v>27</v>
      </c>
      <c r="E20" s="94">
        <v>0.3</v>
      </c>
      <c r="F20" s="16"/>
      <c r="G20" s="16"/>
      <c r="H20" s="16"/>
      <c r="I20" s="16"/>
      <c r="J20" s="16"/>
      <c r="K20" s="78">
        <f t="shared" si="4"/>
        <v>0</v>
      </c>
      <c r="L20" s="16"/>
      <c r="M20" s="16"/>
      <c r="N20" s="16">
        <f>ROUND(E20*I20,2)</f>
        <v>0</v>
      </c>
      <c r="O20" s="16"/>
      <c r="P20" s="79">
        <f t="shared" si="5"/>
        <v>0</v>
      </c>
    </row>
    <row r="21" spans="1:16" s="50" customFormat="1" ht="25.5" x14ac:dyDescent="0.2">
      <c r="A21" s="19"/>
      <c r="B21" s="20"/>
      <c r="C21" s="120" t="s">
        <v>103</v>
      </c>
      <c r="D21" s="76" t="s">
        <v>30</v>
      </c>
      <c r="E21" s="96">
        <v>1</v>
      </c>
      <c r="F21" s="16"/>
      <c r="G21" s="16"/>
      <c r="H21" s="16"/>
      <c r="I21" s="16"/>
      <c r="J21" s="16"/>
      <c r="K21" s="78">
        <f t="shared" si="4"/>
        <v>0</v>
      </c>
      <c r="L21" s="16"/>
      <c r="M21" s="16"/>
      <c r="N21" s="16">
        <f>ROUND(E21*I21,2)</f>
        <v>0</v>
      </c>
      <c r="O21" s="16"/>
      <c r="P21" s="79">
        <f t="shared" si="5"/>
        <v>0</v>
      </c>
    </row>
    <row r="22" spans="1:16" s="50" customFormat="1" ht="38.25" x14ac:dyDescent="0.2">
      <c r="A22" s="19"/>
      <c r="B22" s="55"/>
      <c r="C22" s="120" t="s">
        <v>355</v>
      </c>
      <c r="D22" s="76" t="s">
        <v>30</v>
      </c>
      <c r="E22" s="96">
        <v>1</v>
      </c>
      <c r="F22" s="16"/>
      <c r="G22" s="16"/>
      <c r="H22" s="16"/>
      <c r="I22" s="16"/>
      <c r="J22" s="16"/>
      <c r="K22" s="78">
        <f t="shared" si="4"/>
        <v>0</v>
      </c>
      <c r="L22" s="16"/>
      <c r="M22" s="16"/>
      <c r="N22" s="16">
        <f>ROUND(E22*I22,2)</f>
        <v>0</v>
      </c>
      <c r="O22" s="16"/>
      <c r="P22" s="79">
        <f t="shared" si="5"/>
        <v>0</v>
      </c>
    </row>
    <row r="23" spans="1:16" s="50" customFormat="1" x14ac:dyDescent="0.2">
      <c r="A23" s="19">
        <v>3</v>
      </c>
      <c r="B23" s="55"/>
      <c r="C23" s="20" t="s">
        <v>87</v>
      </c>
      <c r="D23" s="76" t="s">
        <v>29</v>
      </c>
      <c r="E23" s="94">
        <v>3.7</v>
      </c>
      <c r="F23" s="16"/>
      <c r="G23" s="16"/>
      <c r="H23" s="16">
        <f>ROUND(F23*G23,2)</f>
        <v>0</v>
      </c>
      <c r="I23" s="16"/>
      <c r="J23" s="16"/>
      <c r="K23" s="78">
        <f t="shared" si="4"/>
        <v>0</v>
      </c>
      <c r="L23" s="16">
        <f>ROUND(E23*F23,2)</f>
        <v>0</v>
      </c>
      <c r="M23" s="16">
        <f>ROUND(H23*E23,2)</f>
        <v>0</v>
      </c>
      <c r="N23" s="16"/>
      <c r="O23" s="16">
        <f>ROUND(J23*E23,2)</f>
        <v>0</v>
      </c>
      <c r="P23" s="79">
        <f t="shared" si="5"/>
        <v>0</v>
      </c>
    </row>
    <row r="24" spans="1:16" s="50" customFormat="1" ht="63.75" x14ac:dyDescent="0.2">
      <c r="A24" s="19">
        <v>4</v>
      </c>
      <c r="B24" s="55"/>
      <c r="C24" s="20" t="s">
        <v>354</v>
      </c>
      <c r="D24" s="76" t="s">
        <v>29</v>
      </c>
      <c r="E24" s="94">
        <v>5.0999999999999996</v>
      </c>
      <c r="F24" s="16"/>
      <c r="G24" s="16"/>
      <c r="H24" s="16">
        <f>ROUND(F24*G24,2)</f>
        <v>0</v>
      </c>
      <c r="I24" s="16"/>
      <c r="J24" s="16"/>
      <c r="K24" s="78">
        <f t="shared" ref="K24" si="6">J24+I24+H24</f>
        <v>0</v>
      </c>
      <c r="L24" s="16">
        <f>ROUND(E24*F24,2)</f>
        <v>0</v>
      </c>
      <c r="M24" s="16">
        <f>ROUND(H24*E24,2)</f>
        <v>0</v>
      </c>
      <c r="N24" s="16"/>
      <c r="O24" s="16">
        <f>ROUND(J24*E24,2)</f>
        <v>0</v>
      </c>
      <c r="P24" s="79">
        <f t="shared" ref="P24" si="7">M24+N24+O24</f>
        <v>0</v>
      </c>
    </row>
    <row r="25" spans="1:16" s="50" customFormat="1" ht="25.5" x14ac:dyDescent="0.2">
      <c r="A25" s="19"/>
      <c r="B25" s="55"/>
      <c r="C25" s="120" t="s">
        <v>102</v>
      </c>
      <c r="D25" s="76" t="s">
        <v>30</v>
      </c>
      <c r="E25" s="94">
        <v>1</v>
      </c>
      <c r="F25" s="16"/>
      <c r="G25" s="16"/>
      <c r="H25" s="16"/>
      <c r="I25" s="16"/>
      <c r="J25" s="16"/>
      <c r="K25" s="78">
        <f t="shared" ref="K25" si="8">J25+I25+H25</f>
        <v>0</v>
      </c>
      <c r="L25" s="16"/>
      <c r="M25" s="16"/>
      <c r="N25" s="16">
        <f>ROUND(E25*I25,2)</f>
        <v>0</v>
      </c>
      <c r="O25" s="16"/>
      <c r="P25" s="79">
        <f t="shared" ref="P25" si="9">M25+N25+O25</f>
        <v>0</v>
      </c>
    </row>
    <row r="26" spans="1:16" s="50" customFormat="1" x14ac:dyDescent="0.2">
      <c r="A26" s="19"/>
      <c r="B26" s="20"/>
      <c r="C26" s="122" t="s">
        <v>244</v>
      </c>
      <c r="D26" s="76"/>
      <c r="E26" s="77"/>
      <c r="F26" s="16"/>
      <c r="G26" s="16"/>
      <c r="H26" s="16"/>
      <c r="I26" s="16"/>
      <c r="J26" s="16"/>
      <c r="K26" s="78"/>
      <c r="L26" s="16"/>
      <c r="M26" s="16"/>
      <c r="N26" s="16"/>
      <c r="O26" s="16"/>
      <c r="P26" s="79"/>
    </row>
    <row r="27" spans="1:16" s="50" customFormat="1" ht="38.25" x14ac:dyDescent="0.2">
      <c r="A27" s="19">
        <v>5</v>
      </c>
      <c r="B27" s="55"/>
      <c r="C27" s="20" t="s">
        <v>245</v>
      </c>
      <c r="D27" s="76" t="s">
        <v>29</v>
      </c>
      <c r="E27" s="94">
        <v>118</v>
      </c>
      <c r="F27" s="16"/>
      <c r="G27" s="16"/>
      <c r="H27" s="16">
        <f>ROUND(F27*G27,2)</f>
        <v>0</v>
      </c>
      <c r="I27" s="16"/>
      <c r="J27" s="16"/>
      <c r="K27" s="78">
        <f t="shared" ref="K27:K32" si="10">J27+I27+H27</f>
        <v>0</v>
      </c>
      <c r="L27" s="16">
        <f>ROUND(E27*F27,2)</f>
        <v>0</v>
      </c>
      <c r="M27" s="16">
        <f>ROUND(H27*E27,2)</f>
        <v>0</v>
      </c>
      <c r="N27" s="16"/>
      <c r="O27" s="16">
        <f>ROUND(J27*E27,2)</f>
        <v>0</v>
      </c>
      <c r="P27" s="79">
        <f t="shared" ref="P27:P32" si="11">M27+N27+O27</f>
        <v>0</v>
      </c>
    </row>
    <row r="28" spans="1:16" s="50" customFormat="1" ht="25.5" x14ac:dyDescent="0.2">
      <c r="A28" s="19"/>
      <c r="B28" s="55"/>
      <c r="C28" s="120" t="s">
        <v>246</v>
      </c>
      <c r="D28" s="76" t="s">
        <v>27</v>
      </c>
      <c r="E28" s="94">
        <v>4</v>
      </c>
      <c r="F28" s="16"/>
      <c r="G28" s="16"/>
      <c r="H28" s="16"/>
      <c r="I28" s="16"/>
      <c r="J28" s="16"/>
      <c r="K28" s="78">
        <f t="shared" si="10"/>
        <v>0</v>
      </c>
      <c r="L28" s="16"/>
      <c r="M28" s="16"/>
      <c r="N28" s="16">
        <f>ROUND(E28*I28,2)</f>
        <v>0</v>
      </c>
      <c r="O28" s="16"/>
      <c r="P28" s="79">
        <f t="shared" si="11"/>
        <v>0</v>
      </c>
    </row>
    <row r="29" spans="1:16" s="50" customFormat="1" ht="25.5" x14ac:dyDescent="0.2">
      <c r="A29" s="19"/>
      <c r="B29" s="55"/>
      <c r="C29" s="120" t="s">
        <v>247</v>
      </c>
      <c r="D29" s="76" t="s">
        <v>28</v>
      </c>
      <c r="E29" s="96">
        <v>760</v>
      </c>
      <c r="F29" s="16"/>
      <c r="G29" s="16"/>
      <c r="H29" s="16"/>
      <c r="I29" s="16"/>
      <c r="J29" s="16"/>
      <c r="K29" s="78">
        <f t="shared" ref="K29" si="12">J29+I29+H29</f>
        <v>0</v>
      </c>
      <c r="L29" s="16"/>
      <c r="M29" s="16"/>
      <c r="N29" s="16">
        <f>ROUND(E29*I29,2)</f>
        <v>0</v>
      </c>
      <c r="O29" s="16"/>
      <c r="P29" s="79">
        <f t="shared" ref="P29" si="13">M29+N29+O29</f>
        <v>0</v>
      </c>
    </row>
    <row r="30" spans="1:16" s="50" customFormat="1" ht="25.5" x14ac:dyDescent="0.2">
      <c r="A30" s="19"/>
      <c r="B30" s="55"/>
      <c r="C30" s="120" t="s">
        <v>248</v>
      </c>
      <c r="D30" s="76" t="s">
        <v>27</v>
      </c>
      <c r="E30" s="94">
        <v>1.2</v>
      </c>
      <c r="F30" s="16"/>
      <c r="G30" s="16"/>
      <c r="H30" s="16"/>
      <c r="I30" s="16"/>
      <c r="J30" s="16"/>
      <c r="K30" s="78">
        <f t="shared" ref="K30" si="14">J30+I30+H30</f>
        <v>0</v>
      </c>
      <c r="L30" s="16"/>
      <c r="M30" s="16"/>
      <c r="N30" s="16">
        <f>ROUND(E30*I30,2)</f>
        <v>0</v>
      </c>
      <c r="O30" s="16"/>
      <c r="P30" s="79">
        <f t="shared" ref="P30" si="15">M30+N30+O30</f>
        <v>0</v>
      </c>
    </row>
    <row r="31" spans="1:16" s="50" customFormat="1" ht="25.5" x14ac:dyDescent="0.2">
      <c r="A31" s="19"/>
      <c r="B31" s="55"/>
      <c r="C31" s="120" t="s">
        <v>249</v>
      </c>
      <c r="D31" s="76" t="s">
        <v>30</v>
      </c>
      <c r="E31" s="94">
        <v>1</v>
      </c>
      <c r="F31" s="16"/>
      <c r="G31" s="16"/>
      <c r="H31" s="16"/>
      <c r="I31" s="16"/>
      <c r="J31" s="16"/>
      <c r="K31" s="78">
        <f t="shared" si="10"/>
        <v>0</v>
      </c>
      <c r="L31" s="16"/>
      <c r="M31" s="16"/>
      <c r="N31" s="16">
        <f>ROUND(E31*I31,2)</f>
        <v>0</v>
      </c>
      <c r="O31" s="16"/>
      <c r="P31" s="79">
        <f t="shared" si="11"/>
        <v>0</v>
      </c>
    </row>
    <row r="32" spans="1:16" s="50" customFormat="1" ht="25.5" x14ac:dyDescent="0.2">
      <c r="A32" s="19"/>
      <c r="B32" s="55"/>
      <c r="C32" s="120" t="s">
        <v>101</v>
      </c>
      <c r="D32" s="76" t="s">
        <v>29</v>
      </c>
      <c r="E32" s="94">
        <v>340</v>
      </c>
      <c r="F32" s="16"/>
      <c r="G32" s="16"/>
      <c r="H32" s="16"/>
      <c r="I32" s="16"/>
      <c r="J32" s="16"/>
      <c r="K32" s="78">
        <f t="shared" si="10"/>
        <v>0</v>
      </c>
      <c r="L32" s="16"/>
      <c r="M32" s="16"/>
      <c r="N32" s="16">
        <f>ROUND(E32*I32,2)</f>
        <v>0</v>
      </c>
      <c r="O32" s="16"/>
      <c r="P32" s="79">
        <f t="shared" si="11"/>
        <v>0</v>
      </c>
    </row>
    <row r="33" spans="1:16" s="50" customFormat="1" ht="25.5" x14ac:dyDescent="0.2">
      <c r="A33" s="19"/>
      <c r="B33" s="20"/>
      <c r="C33" s="93" t="s">
        <v>94</v>
      </c>
      <c r="D33" s="76"/>
      <c r="E33" s="77"/>
      <c r="F33" s="16"/>
      <c r="G33" s="16"/>
      <c r="H33" s="16"/>
      <c r="I33" s="16"/>
      <c r="J33" s="16"/>
      <c r="K33" s="78"/>
      <c r="L33" s="16"/>
      <c r="M33" s="16"/>
      <c r="N33" s="16"/>
      <c r="O33" s="16"/>
      <c r="P33" s="79"/>
    </row>
    <row r="34" spans="1:16" s="50" customFormat="1" ht="25.5" x14ac:dyDescent="0.2">
      <c r="A34" s="19">
        <v>6</v>
      </c>
      <c r="B34" s="20"/>
      <c r="C34" s="20" t="s">
        <v>252</v>
      </c>
      <c r="D34" s="76" t="s">
        <v>29</v>
      </c>
      <c r="E34" s="94">
        <v>140.80000000000001</v>
      </c>
      <c r="F34" s="16"/>
      <c r="G34" s="16"/>
      <c r="H34" s="16">
        <f>ROUND(F34*G34,2)</f>
        <v>0</v>
      </c>
      <c r="I34" s="16"/>
      <c r="J34" s="16"/>
      <c r="K34" s="78">
        <f t="shared" ref="K34:K39" si="16">J34+I34+H34</f>
        <v>0</v>
      </c>
      <c r="L34" s="16">
        <f>ROUND(E34*F34,2)</f>
        <v>0</v>
      </c>
      <c r="M34" s="16">
        <f>ROUND(H34*E34,2)</f>
        <v>0</v>
      </c>
      <c r="N34" s="16"/>
      <c r="O34" s="16">
        <f>ROUND(J34*E34,2)</f>
        <v>0</v>
      </c>
      <c r="P34" s="79">
        <f t="shared" ref="P34:P39" si="17">M34+N34+O34</f>
        <v>0</v>
      </c>
    </row>
    <row r="35" spans="1:16" s="50" customFormat="1" ht="25.5" x14ac:dyDescent="0.2">
      <c r="A35" s="19"/>
      <c r="B35" s="55"/>
      <c r="C35" s="120" t="s">
        <v>253</v>
      </c>
      <c r="D35" s="76" t="s">
        <v>29</v>
      </c>
      <c r="E35" s="94">
        <f>E34</f>
        <v>140.80000000000001</v>
      </c>
      <c r="F35" s="16"/>
      <c r="G35" s="16"/>
      <c r="H35" s="16"/>
      <c r="I35" s="16"/>
      <c r="J35" s="16"/>
      <c r="K35" s="78">
        <f t="shared" si="16"/>
        <v>0</v>
      </c>
      <c r="L35" s="16"/>
      <c r="M35" s="16"/>
      <c r="N35" s="16">
        <f>ROUND(E35*I35,2)</f>
        <v>0</v>
      </c>
      <c r="O35" s="16"/>
      <c r="P35" s="79">
        <f t="shared" si="17"/>
        <v>0</v>
      </c>
    </row>
    <row r="36" spans="1:16" s="50" customFormat="1" ht="25.5" x14ac:dyDescent="0.2">
      <c r="A36" s="19">
        <v>7</v>
      </c>
      <c r="B36" s="55"/>
      <c r="C36" s="20" t="s">
        <v>254</v>
      </c>
      <c r="D36" s="76" t="s">
        <v>29</v>
      </c>
      <c r="E36" s="94">
        <v>140.80000000000001</v>
      </c>
      <c r="F36" s="16"/>
      <c r="G36" s="16"/>
      <c r="H36" s="16">
        <f>ROUND(F36*G36,2)</f>
        <v>0</v>
      </c>
      <c r="I36" s="16"/>
      <c r="J36" s="16"/>
      <c r="K36" s="78">
        <f t="shared" si="16"/>
        <v>0</v>
      </c>
      <c r="L36" s="16">
        <f>ROUND(E36*F36,2)</f>
        <v>0</v>
      </c>
      <c r="M36" s="16">
        <f>ROUND(H36*E36,2)</f>
        <v>0</v>
      </c>
      <c r="N36" s="16"/>
      <c r="O36" s="16">
        <f>ROUND(J36*E36,2)</f>
        <v>0</v>
      </c>
      <c r="P36" s="79">
        <f t="shared" si="17"/>
        <v>0</v>
      </c>
    </row>
    <row r="37" spans="1:16" s="50" customFormat="1" ht="25.5" x14ac:dyDescent="0.2">
      <c r="A37" s="19"/>
      <c r="B37" s="55"/>
      <c r="C37" s="120" t="s">
        <v>255</v>
      </c>
      <c r="D37" s="76" t="s">
        <v>29</v>
      </c>
      <c r="E37" s="94">
        <f>E36</f>
        <v>140.80000000000001</v>
      </c>
      <c r="F37" s="16"/>
      <c r="G37" s="16"/>
      <c r="H37" s="16"/>
      <c r="I37" s="16"/>
      <c r="J37" s="16"/>
      <c r="K37" s="78">
        <f t="shared" ref="K37:K38" si="18">J37+I37+H37</f>
        <v>0</v>
      </c>
      <c r="L37" s="16"/>
      <c r="M37" s="16"/>
      <c r="N37" s="16">
        <f>ROUND(E37*I37,2)</f>
        <v>0</v>
      </c>
      <c r="O37" s="16"/>
      <c r="P37" s="79">
        <f t="shared" ref="P37:P38" si="19">M37+N37+O37</f>
        <v>0</v>
      </c>
    </row>
    <row r="38" spans="1:16" s="50" customFormat="1" x14ac:dyDescent="0.2">
      <c r="A38" s="19"/>
      <c r="B38" s="55"/>
      <c r="C38" s="120" t="s">
        <v>256</v>
      </c>
      <c r="D38" s="76" t="s">
        <v>30</v>
      </c>
      <c r="E38" s="94">
        <v>1</v>
      </c>
      <c r="F38" s="16"/>
      <c r="G38" s="16"/>
      <c r="H38" s="16"/>
      <c r="I38" s="16"/>
      <c r="J38" s="16"/>
      <c r="K38" s="78">
        <f t="shared" si="18"/>
        <v>0</v>
      </c>
      <c r="L38" s="16"/>
      <c r="M38" s="16"/>
      <c r="N38" s="16">
        <f>ROUND(E38*I38,2)</f>
        <v>0</v>
      </c>
      <c r="O38" s="16"/>
      <c r="P38" s="79">
        <f t="shared" si="19"/>
        <v>0</v>
      </c>
    </row>
    <row r="39" spans="1:16" s="50" customFormat="1" ht="25.5" x14ac:dyDescent="0.2">
      <c r="A39" s="19"/>
      <c r="B39" s="55"/>
      <c r="C39" s="120" t="s">
        <v>257</v>
      </c>
      <c r="D39" s="76" t="s">
        <v>29</v>
      </c>
      <c r="E39" s="94">
        <v>140.80000000000001</v>
      </c>
      <c r="F39" s="16"/>
      <c r="G39" s="16"/>
      <c r="H39" s="16"/>
      <c r="I39" s="16"/>
      <c r="J39" s="16"/>
      <c r="K39" s="78">
        <f t="shared" si="16"/>
        <v>0</v>
      </c>
      <c r="L39" s="16"/>
      <c r="M39" s="16"/>
      <c r="N39" s="16">
        <f>ROUND(E39*I39,2)</f>
        <v>0</v>
      </c>
      <c r="O39" s="16"/>
      <c r="P39" s="79">
        <f t="shared" si="17"/>
        <v>0</v>
      </c>
    </row>
    <row r="40" spans="1:16" s="50" customFormat="1" x14ac:dyDescent="0.2">
      <c r="A40" s="19"/>
      <c r="B40" s="20"/>
      <c r="C40" s="93" t="s">
        <v>95</v>
      </c>
      <c r="D40" s="76"/>
      <c r="E40" s="77"/>
      <c r="F40" s="16"/>
      <c r="G40" s="16"/>
      <c r="H40" s="16"/>
      <c r="I40" s="16"/>
      <c r="J40" s="16"/>
      <c r="K40" s="78"/>
      <c r="L40" s="16"/>
      <c r="M40" s="16"/>
      <c r="N40" s="16"/>
      <c r="O40" s="16"/>
      <c r="P40" s="79"/>
    </row>
    <row r="41" spans="1:16" s="50" customFormat="1" x14ac:dyDescent="0.2">
      <c r="A41" s="19"/>
      <c r="B41" s="20"/>
      <c r="C41" s="122" t="s">
        <v>259</v>
      </c>
      <c r="D41" s="76"/>
      <c r="E41" s="77"/>
      <c r="F41" s="16"/>
      <c r="G41" s="16"/>
      <c r="H41" s="16"/>
      <c r="I41" s="16"/>
      <c r="J41" s="16"/>
      <c r="K41" s="78"/>
      <c r="L41" s="16"/>
      <c r="M41" s="16"/>
      <c r="N41" s="16"/>
      <c r="O41" s="16"/>
      <c r="P41" s="79"/>
    </row>
    <row r="42" spans="1:16" s="50" customFormat="1" ht="25.5" x14ac:dyDescent="0.2">
      <c r="A42" s="19">
        <v>8</v>
      </c>
      <c r="B42" s="55"/>
      <c r="C42" s="20" t="s">
        <v>258</v>
      </c>
      <c r="D42" s="76" t="s">
        <v>29</v>
      </c>
      <c r="E42" s="94">
        <v>7.2</v>
      </c>
      <c r="F42" s="16"/>
      <c r="G42" s="16"/>
      <c r="H42" s="16">
        <f>ROUND(F42*G42,2)</f>
        <v>0</v>
      </c>
      <c r="I42" s="16"/>
      <c r="J42" s="16"/>
      <c r="K42" s="78">
        <f t="shared" ref="K42:K44" si="20">J42+I42+H42</f>
        <v>0</v>
      </c>
      <c r="L42" s="16">
        <f>ROUND(E42*F42,2)</f>
        <v>0</v>
      </c>
      <c r="M42" s="16">
        <f>ROUND(H42*E42,2)</f>
        <v>0</v>
      </c>
      <c r="N42" s="16"/>
      <c r="O42" s="16">
        <f>ROUND(J42*E42,2)</f>
        <v>0</v>
      </c>
      <c r="P42" s="79">
        <f t="shared" ref="P42:P44" si="21">M42+N42+O42</f>
        <v>0</v>
      </c>
    </row>
    <row r="43" spans="1:16" s="50" customFormat="1" ht="102" x14ac:dyDescent="0.2">
      <c r="A43" s="19"/>
      <c r="B43" s="55"/>
      <c r="C43" s="120" t="s">
        <v>350</v>
      </c>
      <c r="D43" s="76" t="s">
        <v>29</v>
      </c>
      <c r="E43" s="94">
        <f>E42</f>
        <v>7.2</v>
      </c>
      <c r="F43" s="16"/>
      <c r="G43" s="16"/>
      <c r="H43" s="16"/>
      <c r="I43" s="16"/>
      <c r="J43" s="16"/>
      <c r="K43" s="78">
        <f t="shared" si="20"/>
        <v>0</v>
      </c>
      <c r="L43" s="16"/>
      <c r="M43" s="16"/>
      <c r="N43" s="16">
        <f>ROUND(E43*I43,2)</f>
        <v>0</v>
      </c>
      <c r="O43" s="16"/>
      <c r="P43" s="79">
        <f t="shared" si="21"/>
        <v>0</v>
      </c>
    </row>
    <row r="44" spans="1:16" s="50" customFormat="1" x14ac:dyDescent="0.2">
      <c r="A44" s="19"/>
      <c r="B44" s="55"/>
      <c r="C44" s="120" t="s">
        <v>97</v>
      </c>
      <c r="D44" s="76" t="s">
        <v>30</v>
      </c>
      <c r="E44" s="94">
        <v>1</v>
      </c>
      <c r="F44" s="16"/>
      <c r="G44" s="16"/>
      <c r="H44" s="16"/>
      <c r="I44" s="16"/>
      <c r="J44" s="16"/>
      <c r="K44" s="78">
        <f t="shared" si="20"/>
        <v>0</v>
      </c>
      <c r="L44" s="16"/>
      <c r="M44" s="16"/>
      <c r="N44" s="16">
        <f>ROUND(E44*I44,2)</f>
        <v>0</v>
      </c>
      <c r="O44" s="16"/>
      <c r="P44" s="79">
        <f t="shared" si="21"/>
        <v>0</v>
      </c>
    </row>
    <row r="45" spans="1:16" s="50" customFormat="1" x14ac:dyDescent="0.2">
      <c r="A45" s="19"/>
      <c r="B45" s="20"/>
      <c r="C45" s="122" t="s">
        <v>260</v>
      </c>
      <c r="D45" s="76"/>
      <c r="E45" s="77"/>
      <c r="F45" s="16"/>
      <c r="G45" s="16"/>
      <c r="H45" s="16"/>
      <c r="I45" s="16"/>
      <c r="J45" s="16"/>
      <c r="K45" s="78"/>
      <c r="L45" s="16"/>
      <c r="M45" s="16"/>
      <c r="N45" s="16"/>
      <c r="O45" s="16"/>
      <c r="P45" s="79"/>
    </row>
    <row r="46" spans="1:16" s="50" customFormat="1" ht="25.5" x14ac:dyDescent="0.2">
      <c r="A46" s="19">
        <v>9</v>
      </c>
      <c r="B46" s="55"/>
      <c r="C46" s="20" t="s">
        <v>252</v>
      </c>
      <c r="D46" s="76" t="s">
        <v>29</v>
      </c>
      <c r="E46" s="94">
        <v>62.4</v>
      </c>
      <c r="F46" s="16"/>
      <c r="G46" s="16"/>
      <c r="H46" s="16">
        <f>ROUND(F46*G46,2)</f>
        <v>0</v>
      </c>
      <c r="I46" s="16"/>
      <c r="J46" s="16"/>
      <c r="K46" s="78">
        <f t="shared" ref="K46:K47" si="22">J46+I46+H46</f>
        <v>0</v>
      </c>
      <c r="L46" s="16">
        <f>ROUND(E46*F46,2)</f>
        <v>0</v>
      </c>
      <c r="M46" s="16">
        <f>ROUND(H46*E46,2)</f>
        <v>0</v>
      </c>
      <c r="N46" s="16"/>
      <c r="O46" s="16">
        <f>ROUND(J46*E46,2)</f>
        <v>0</v>
      </c>
      <c r="P46" s="79">
        <f t="shared" ref="P46:P47" si="23">M46+N46+O46</f>
        <v>0</v>
      </c>
    </row>
    <row r="47" spans="1:16" s="50" customFormat="1" ht="25.5" x14ac:dyDescent="0.2">
      <c r="A47" s="19"/>
      <c r="B47" s="55"/>
      <c r="C47" s="120" t="s">
        <v>253</v>
      </c>
      <c r="D47" s="76" t="s">
        <v>29</v>
      </c>
      <c r="E47" s="94">
        <f>E46</f>
        <v>62.4</v>
      </c>
      <c r="F47" s="16"/>
      <c r="G47" s="16"/>
      <c r="H47" s="16"/>
      <c r="I47" s="16"/>
      <c r="J47" s="16"/>
      <c r="K47" s="78">
        <f t="shared" si="22"/>
        <v>0</v>
      </c>
      <c r="L47" s="16"/>
      <c r="M47" s="16"/>
      <c r="N47" s="16">
        <f>ROUND(E47*I47,2)</f>
        <v>0</v>
      </c>
      <c r="O47" s="16"/>
      <c r="P47" s="79">
        <f t="shared" si="23"/>
        <v>0</v>
      </c>
    </row>
    <row r="48" spans="1:16" s="50" customFormat="1" ht="25.5" x14ac:dyDescent="0.2">
      <c r="A48" s="19">
        <v>10</v>
      </c>
      <c r="B48" s="55"/>
      <c r="C48" s="20" t="s">
        <v>261</v>
      </c>
      <c r="D48" s="76" t="s">
        <v>29</v>
      </c>
      <c r="E48" s="94">
        <v>52.3</v>
      </c>
      <c r="F48" s="16"/>
      <c r="G48" s="16"/>
      <c r="H48" s="16">
        <f>ROUND(F48*G48,2)</f>
        <v>0</v>
      </c>
      <c r="I48" s="16"/>
      <c r="J48" s="16"/>
      <c r="K48" s="78">
        <f t="shared" ref="K48:K53" si="24">J48+I48+H48</f>
        <v>0</v>
      </c>
      <c r="L48" s="16">
        <f>ROUND(E48*F48,2)</f>
        <v>0</v>
      </c>
      <c r="M48" s="16">
        <f>ROUND(H48*E48,2)</f>
        <v>0</v>
      </c>
      <c r="N48" s="16"/>
      <c r="O48" s="16">
        <f>ROUND(J48*E48,2)</f>
        <v>0</v>
      </c>
      <c r="P48" s="79">
        <f t="shared" ref="P48:P53" si="25">M48+N48+O48</f>
        <v>0</v>
      </c>
    </row>
    <row r="49" spans="1:16" s="50" customFormat="1" ht="25.5" x14ac:dyDescent="0.2">
      <c r="A49" s="19"/>
      <c r="B49" s="55"/>
      <c r="C49" s="120" t="s">
        <v>262</v>
      </c>
      <c r="D49" s="76" t="s">
        <v>29</v>
      </c>
      <c r="E49" s="94">
        <f>E48</f>
        <v>52.3</v>
      </c>
      <c r="F49" s="16"/>
      <c r="G49" s="16"/>
      <c r="H49" s="16"/>
      <c r="I49" s="16"/>
      <c r="J49" s="16"/>
      <c r="K49" s="78">
        <f t="shared" si="24"/>
        <v>0</v>
      </c>
      <c r="L49" s="16"/>
      <c r="M49" s="16"/>
      <c r="N49" s="16">
        <f>ROUND(E49*I49,2)</f>
        <v>0</v>
      </c>
      <c r="O49" s="16"/>
      <c r="P49" s="79">
        <f t="shared" si="25"/>
        <v>0</v>
      </c>
    </row>
    <row r="50" spans="1:16" s="50" customFormat="1" ht="25.5" x14ac:dyDescent="0.2">
      <c r="A50" s="19">
        <v>11</v>
      </c>
      <c r="B50" s="55"/>
      <c r="C50" s="20" t="s">
        <v>263</v>
      </c>
      <c r="D50" s="76" t="s">
        <v>29</v>
      </c>
      <c r="E50" s="94">
        <v>129.6</v>
      </c>
      <c r="F50" s="16"/>
      <c r="G50" s="16"/>
      <c r="H50" s="16">
        <f>ROUND(F50*G50,2)</f>
        <v>0</v>
      </c>
      <c r="I50" s="16"/>
      <c r="J50" s="16"/>
      <c r="K50" s="78">
        <f t="shared" si="24"/>
        <v>0</v>
      </c>
      <c r="L50" s="16">
        <f>ROUND(E50*F50,2)</f>
        <v>0</v>
      </c>
      <c r="M50" s="16">
        <f>ROUND(H50*E50,2)</f>
        <v>0</v>
      </c>
      <c r="N50" s="16"/>
      <c r="O50" s="16">
        <f>ROUND(J50*E50,2)</f>
        <v>0</v>
      </c>
      <c r="P50" s="79">
        <f t="shared" si="25"/>
        <v>0</v>
      </c>
    </row>
    <row r="51" spans="1:16" s="50" customFormat="1" ht="25.5" x14ac:dyDescent="0.2">
      <c r="A51" s="19"/>
      <c r="B51" s="55"/>
      <c r="C51" s="120" t="s">
        <v>255</v>
      </c>
      <c r="D51" s="76" t="s">
        <v>29</v>
      </c>
      <c r="E51" s="94">
        <f>E50</f>
        <v>129.6</v>
      </c>
      <c r="F51" s="16"/>
      <c r="G51" s="16"/>
      <c r="H51" s="16"/>
      <c r="I51" s="16"/>
      <c r="J51" s="16"/>
      <c r="K51" s="78">
        <f t="shared" si="24"/>
        <v>0</v>
      </c>
      <c r="L51" s="16"/>
      <c r="M51" s="16"/>
      <c r="N51" s="16">
        <f>ROUND(E51*I51,2)</f>
        <v>0</v>
      </c>
      <c r="O51" s="16"/>
      <c r="P51" s="79">
        <f t="shared" si="25"/>
        <v>0</v>
      </c>
    </row>
    <row r="52" spans="1:16" s="50" customFormat="1" x14ac:dyDescent="0.2">
      <c r="A52" s="19"/>
      <c r="B52" s="55"/>
      <c r="C52" s="120" t="s">
        <v>256</v>
      </c>
      <c r="D52" s="76" t="s">
        <v>30</v>
      </c>
      <c r="E52" s="94">
        <v>1</v>
      </c>
      <c r="F52" s="16"/>
      <c r="G52" s="16"/>
      <c r="H52" s="16"/>
      <c r="I52" s="16"/>
      <c r="J52" s="16"/>
      <c r="K52" s="78">
        <f t="shared" si="24"/>
        <v>0</v>
      </c>
      <c r="L52" s="16"/>
      <c r="M52" s="16"/>
      <c r="N52" s="16">
        <f>ROUND(E52*I52,2)</f>
        <v>0</v>
      </c>
      <c r="O52" s="16"/>
      <c r="P52" s="79">
        <f t="shared" si="25"/>
        <v>0</v>
      </c>
    </row>
    <row r="53" spans="1:16" s="50" customFormat="1" ht="25.5" x14ac:dyDescent="0.2">
      <c r="A53" s="19"/>
      <c r="B53" s="55"/>
      <c r="C53" s="120" t="s">
        <v>264</v>
      </c>
      <c r="D53" s="76" t="s">
        <v>29</v>
      </c>
      <c r="E53" s="94">
        <v>129.6</v>
      </c>
      <c r="F53" s="16"/>
      <c r="G53" s="16"/>
      <c r="H53" s="16"/>
      <c r="I53" s="16"/>
      <c r="J53" s="16"/>
      <c r="K53" s="78">
        <f t="shared" si="24"/>
        <v>0</v>
      </c>
      <c r="L53" s="16"/>
      <c r="M53" s="16"/>
      <c r="N53" s="16">
        <f>ROUND(E53*I53,2)</f>
        <v>0</v>
      </c>
      <c r="O53" s="16"/>
      <c r="P53" s="79">
        <f t="shared" si="25"/>
        <v>0</v>
      </c>
    </row>
    <row r="54" spans="1:16" s="50" customFormat="1" ht="25.5" x14ac:dyDescent="0.2">
      <c r="A54" s="19">
        <v>12</v>
      </c>
      <c r="B54" s="55"/>
      <c r="C54" s="20" t="s">
        <v>266</v>
      </c>
      <c r="D54" s="76" t="s">
        <v>29</v>
      </c>
      <c r="E54" s="94">
        <v>31.5</v>
      </c>
      <c r="F54" s="16"/>
      <c r="G54" s="16"/>
      <c r="H54" s="16">
        <f>ROUND(F54*G54,2)</f>
        <v>0</v>
      </c>
      <c r="I54" s="16"/>
      <c r="J54" s="16"/>
      <c r="K54" s="78">
        <f t="shared" ref="K54:K56" si="26">J54+I54+H54</f>
        <v>0</v>
      </c>
      <c r="L54" s="16">
        <f>ROUND(E54*F54,2)</f>
        <v>0</v>
      </c>
      <c r="M54" s="16">
        <f>ROUND(H54*E54,2)</f>
        <v>0</v>
      </c>
      <c r="N54" s="16"/>
      <c r="O54" s="16">
        <f>ROUND(J54*E54,2)</f>
        <v>0</v>
      </c>
      <c r="P54" s="79">
        <f t="shared" ref="P54:P56" si="27">M54+N54+O54</f>
        <v>0</v>
      </c>
    </row>
    <row r="55" spans="1:16" s="50" customFormat="1" ht="25.5" x14ac:dyDescent="0.2">
      <c r="A55" s="19"/>
      <c r="B55" s="55"/>
      <c r="C55" s="120" t="s">
        <v>265</v>
      </c>
      <c r="D55" s="76" t="s">
        <v>29</v>
      </c>
      <c r="E55" s="94">
        <f>E54</f>
        <v>31.5</v>
      </c>
      <c r="F55" s="16"/>
      <c r="G55" s="16"/>
      <c r="H55" s="16"/>
      <c r="I55" s="16"/>
      <c r="J55" s="16"/>
      <c r="K55" s="78">
        <f t="shared" si="26"/>
        <v>0</v>
      </c>
      <c r="L55" s="16"/>
      <c r="M55" s="16"/>
      <c r="N55" s="16">
        <f>ROUND(E55*I55,2)</f>
        <v>0</v>
      </c>
      <c r="O55" s="16"/>
      <c r="P55" s="79">
        <f t="shared" si="27"/>
        <v>0</v>
      </c>
    </row>
    <row r="56" spans="1:16" s="50" customFormat="1" x14ac:dyDescent="0.2">
      <c r="A56" s="19"/>
      <c r="B56" s="55"/>
      <c r="C56" s="120" t="s">
        <v>89</v>
      </c>
      <c r="D56" s="76" t="s">
        <v>30</v>
      </c>
      <c r="E56" s="94">
        <v>1</v>
      </c>
      <c r="F56" s="16"/>
      <c r="G56" s="16"/>
      <c r="H56" s="16"/>
      <c r="I56" s="16"/>
      <c r="J56" s="16"/>
      <c r="K56" s="78">
        <f t="shared" si="26"/>
        <v>0</v>
      </c>
      <c r="L56" s="16"/>
      <c r="M56" s="16"/>
      <c r="N56" s="16">
        <f>ROUND(E56*I56,2)</f>
        <v>0</v>
      </c>
      <c r="O56" s="16"/>
      <c r="P56" s="79">
        <f t="shared" si="27"/>
        <v>0</v>
      </c>
    </row>
    <row r="57" spans="1:16" s="50" customFormat="1" x14ac:dyDescent="0.2">
      <c r="A57" s="19"/>
      <c r="B57" s="20"/>
      <c r="C57" s="122" t="s">
        <v>267</v>
      </c>
      <c r="D57" s="76"/>
      <c r="E57" s="77"/>
      <c r="F57" s="16"/>
      <c r="G57" s="16"/>
      <c r="H57" s="16"/>
      <c r="I57" s="16"/>
      <c r="J57" s="16"/>
      <c r="K57" s="78"/>
      <c r="L57" s="16"/>
      <c r="M57" s="16"/>
      <c r="N57" s="16"/>
      <c r="O57" s="16"/>
      <c r="P57" s="79"/>
    </row>
    <row r="58" spans="1:16" s="50" customFormat="1" ht="25.5" x14ac:dyDescent="0.2">
      <c r="A58" s="19">
        <v>13</v>
      </c>
      <c r="B58" s="55"/>
      <c r="C58" s="20" t="s">
        <v>269</v>
      </c>
      <c r="D58" s="76" t="s">
        <v>29</v>
      </c>
      <c r="E58" s="94">
        <v>35.1</v>
      </c>
      <c r="F58" s="16"/>
      <c r="G58" s="16"/>
      <c r="H58" s="16">
        <f>ROUND(F58*G58,2)</f>
        <v>0</v>
      </c>
      <c r="I58" s="16"/>
      <c r="J58" s="16"/>
      <c r="K58" s="78">
        <f t="shared" ref="K58:K66" si="28">J58+I58+H58</f>
        <v>0</v>
      </c>
      <c r="L58" s="16">
        <f>ROUND(E58*F58,2)</f>
        <v>0</v>
      </c>
      <c r="M58" s="16">
        <f>ROUND(H58*E58,2)</f>
        <v>0</v>
      </c>
      <c r="N58" s="16"/>
      <c r="O58" s="16">
        <f>ROUND(J58*E58,2)</f>
        <v>0</v>
      </c>
      <c r="P58" s="79">
        <f t="shared" ref="P58:P66" si="29">M58+N58+O58</f>
        <v>0</v>
      </c>
    </row>
    <row r="59" spans="1:16" s="50" customFormat="1" x14ac:dyDescent="0.2">
      <c r="A59" s="19"/>
      <c r="B59" s="55"/>
      <c r="C59" s="120" t="s">
        <v>268</v>
      </c>
      <c r="D59" s="76" t="s">
        <v>27</v>
      </c>
      <c r="E59" s="121">
        <v>0.86</v>
      </c>
      <c r="F59" s="16"/>
      <c r="G59" s="16"/>
      <c r="H59" s="16"/>
      <c r="I59" s="16"/>
      <c r="J59" s="16"/>
      <c r="K59" s="78">
        <f t="shared" si="28"/>
        <v>0</v>
      </c>
      <c r="L59" s="16"/>
      <c r="M59" s="16"/>
      <c r="N59" s="16">
        <f>ROUND(E59*I59,2)</f>
        <v>0</v>
      </c>
      <c r="O59" s="16"/>
      <c r="P59" s="79">
        <f t="shared" si="29"/>
        <v>0</v>
      </c>
    </row>
    <row r="60" spans="1:16" s="50" customFormat="1" x14ac:dyDescent="0.2">
      <c r="A60" s="19"/>
      <c r="B60" s="55"/>
      <c r="C60" s="120" t="s">
        <v>99</v>
      </c>
      <c r="D60" s="76" t="s">
        <v>30</v>
      </c>
      <c r="E60" s="94">
        <v>1</v>
      </c>
      <c r="F60" s="16"/>
      <c r="G60" s="16"/>
      <c r="H60" s="16"/>
      <c r="I60" s="16"/>
      <c r="J60" s="16"/>
      <c r="K60" s="78">
        <f t="shared" si="28"/>
        <v>0</v>
      </c>
      <c r="L60" s="16"/>
      <c r="M60" s="16"/>
      <c r="N60" s="16">
        <f>ROUND(E60*I60,2)</f>
        <v>0</v>
      </c>
      <c r="O60" s="16"/>
      <c r="P60" s="79">
        <f t="shared" si="29"/>
        <v>0</v>
      </c>
    </row>
    <row r="61" spans="1:16" s="50" customFormat="1" ht="38.25" x14ac:dyDescent="0.2">
      <c r="A61" s="19">
        <v>14</v>
      </c>
      <c r="B61" s="55"/>
      <c r="C61" s="20" t="s">
        <v>270</v>
      </c>
      <c r="D61" s="76" t="s">
        <v>29</v>
      </c>
      <c r="E61" s="94">
        <v>35.1</v>
      </c>
      <c r="F61" s="16"/>
      <c r="G61" s="16"/>
      <c r="H61" s="16">
        <f>ROUND(F61*G61,2)</f>
        <v>0</v>
      </c>
      <c r="I61" s="16"/>
      <c r="J61" s="16"/>
      <c r="K61" s="78">
        <f t="shared" si="28"/>
        <v>0</v>
      </c>
      <c r="L61" s="16">
        <f>ROUND(E61*F61,2)</f>
        <v>0</v>
      </c>
      <c r="M61" s="16">
        <f>ROUND(H61*E61,2)</f>
        <v>0</v>
      </c>
      <c r="N61" s="16"/>
      <c r="O61" s="16">
        <f>ROUND(J61*E61,2)</f>
        <v>0</v>
      </c>
      <c r="P61" s="79">
        <f t="shared" si="29"/>
        <v>0</v>
      </c>
    </row>
    <row r="62" spans="1:16" s="50" customFormat="1" ht="25.5" x14ac:dyDescent="0.2">
      <c r="A62" s="19"/>
      <c r="B62" s="55"/>
      <c r="C62" s="120" t="s">
        <v>100</v>
      </c>
      <c r="D62" s="76" t="s">
        <v>29</v>
      </c>
      <c r="E62" s="94">
        <f>E61</f>
        <v>35.1</v>
      </c>
      <c r="F62" s="16"/>
      <c r="G62" s="16"/>
      <c r="H62" s="16"/>
      <c r="I62" s="16"/>
      <c r="J62" s="16"/>
      <c r="K62" s="78">
        <f t="shared" si="28"/>
        <v>0</v>
      </c>
      <c r="L62" s="16"/>
      <c r="M62" s="16"/>
      <c r="N62" s="16">
        <f>ROUND(E62*I62,2)</f>
        <v>0</v>
      </c>
      <c r="O62" s="16"/>
      <c r="P62" s="79">
        <f t="shared" si="29"/>
        <v>0</v>
      </c>
    </row>
    <row r="63" spans="1:16" s="50" customFormat="1" ht="25.5" x14ac:dyDescent="0.2">
      <c r="A63" s="19">
        <v>15</v>
      </c>
      <c r="B63" s="55"/>
      <c r="C63" s="20" t="s">
        <v>263</v>
      </c>
      <c r="D63" s="76" t="s">
        <v>29</v>
      </c>
      <c r="E63" s="94">
        <v>35.9</v>
      </c>
      <c r="F63" s="16"/>
      <c r="G63" s="16"/>
      <c r="H63" s="16">
        <f>ROUND(F63*G63,2)</f>
        <v>0</v>
      </c>
      <c r="I63" s="16"/>
      <c r="J63" s="16"/>
      <c r="K63" s="78">
        <f t="shared" si="28"/>
        <v>0</v>
      </c>
      <c r="L63" s="16">
        <f>ROUND(E63*F63,2)</f>
        <v>0</v>
      </c>
      <c r="M63" s="16">
        <f>ROUND(H63*E63,2)</f>
        <v>0</v>
      </c>
      <c r="N63" s="16"/>
      <c r="O63" s="16">
        <f>ROUND(J63*E63,2)</f>
        <v>0</v>
      </c>
      <c r="P63" s="79">
        <f t="shared" si="29"/>
        <v>0</v>
      </c>
    </row>
    <row r="64" spans="1:16" s="50" customFormat="1" ht="25.5" x14ac:dyDescent="0.2">
      <c r="A64" s="19"/>
      <c r="B64" s="55"/>
      <c r="C64" s="120" t="s">
        <v>255</v>
      </c>
      <c r="D64" s="76" t="s">
        <v>29</v>
      </c>
      <c r="E64" s="94">
        <f>E63</f>
        <v>35.9</v>
      </c>
      <c r="F64" s="16"/>
      <c r="G64" s="16"/>
      <c r="H64" s="16"/>
      <c r="I64" s="16"/>
      <c r="J64" s="16"/>
      <c r="K64" s="78">
        <f t="shared" si="28"/>
        <v>0</v>
      </c>
      <c r="L64" s="16"/>
      <c r="M64" s="16"/>
      <c r="N64" s="16">
        <f>ROUND(E64*I64,2)</f>
        <v>0</v>
      </c>
      <c r="O64" s="16"/>
      <c r="P64" s="79">
        <f t="shared" si="29"/>
        <v>0</v>
      </c>
    </row>
    <row r="65" spans="1:16" s="50" customFormat="1" x14ac:dyDescent="0.2">
      <c r="A65" s="19"/>
      <c r="B65" s="55"/>
      <c r="C65" s="120" t="s">
        <v>256</v>
      </c>
      <c r="D65" s="76" t="s">
        <v>30</v>
      </c>
      <c r="E65" s="94">
        <v>1</v>
      </c>
      <c r="F65" s="16"/>
      <c r="G65" s="16"/>
      <c r="H65" s="16"/>
      <c r="I65" s="16"/>
      <c r="J65" s="16"/>
      <c r="K65" s="78">
        <f t="shared" si="28"/>
        <v>0</v>
      </c>
      <c r="L65" s="16"/>
      <c r="M65" s="16"/>
      <c r="N65" s="16">
        <f>ROUND(E65*I65,2)</f>
        <v>0</v>
      </c>
      <c r="O65" s="16"/>
      <c r="P65" s="79">
        <f t="shared" si="29"/>
        <v>0</v>
      </c>
    </row>
    <row r="66" spans="1:16" s="50" customFormat="1" ht="25.5" x14ac:dyDescent="0.2">
      <c r="A66" s="19"/>
      <c r="B66" s="55"/>
      <c r="C66" s="120" t="s">
        <v>264</v>
      </c>
      <c r="D66" s="76" t="s">
        <v>29</v>
      </c>
      <c r="E66" s="94">
        <v>35.1</v>
      </c>
      <c r="F66" s="16"/>
      <c r="G66" s="16"/>
      <c r="H66" s="16"/>
      <c r="I66" s="16"/>
      <c r="J66" s="16"/>
      <c r="K66" s="78">
        <f t="shared" si="28"/>
        <v>0</v>
      </c>
      <c r="L66" s="16"/>
      <c r="M66" s="16"/>
      <c r="N66" s="16">
        <f>ROUND(E66*I66,2)</f>
        <v>0</v>
      </c>
      <c r="O66" s="16"/>
      <c r="P66" s="79">
        <f t="shared" si="29"/>
        <v>0</v>
      </c>
    </row>
    <row r="67" spans="1:16" s="50" customFormat="1" ht="25.5" x14ac:dyDescent="0.2">
      <c r="A67" s="19">
        <v>16</v>
      </c>
      <c r="B67" s="55"/>
      <c r="C67" s="20" t="s">
        <v>263</v>
      </c>
      <c r="D67" s="76" t="s">
        <v>29</v>
      </c>
      <c r="E67" s="94">
        <v>30.6</v>
      </c>
      <c r="F67" s="16"/>
      <c r="G67" s="16"/>
      <c r="H67" s="16">
        <f>ROUND(F67*G67,2)</f>
        <v>0</v>
      </c>
      <c r="I67" s="16"/>
      <c r="J67" s="16"/>
      <c r="K67" s="78">
        <f t="shared" ref="K67:K71" si="30">J67+I67+H67</f>
        <v>0</v>
      </c>
      <c r="L67" s="16">
        <f>ROUND(E67*F67,2)</f>
        <v>0</v>
      </c>
      <c r="M67" s="16">
        <f>ROUND(H67*E67,2)</f>
        <v>0</v>
      </c>
      <c r="N67" s="16"/>
      <c r="O67" s="16">
        <f>ROUND(J67*E67,2)</f>
        <v>0</v>
      </c>
      <c r="P67" s="79">
        <f t="shared" ref="P67:P71" si="31">M67+N67+O67</f>
        <v>0</v>
      </c>
    </row>
    <row r="68" spans="1:16" s="50" customFormat="1" ht="25.5" x14ac:dyDescent="0.2">
      <c r="A68" s="19"/>
      <c r="B68" s="55"/>
      <c r="C68" s="120" t="s">
        <v>271</v>
      </c>
      <c r="D68" s="76" t="s">
        <v>29</v>
      </c>
      <c r="E68" s="94">
        <f>E67</f>
        <v>30.6</v>
      </c>
      <c r="F68" s="16"/>
      <c r="G68" s="16"/>
      <c r="H68" s="16"/>
      <c r="I68" s="16"/>
      <c r="J68" s="16"/>
      <c r="K68" s="78">
        <f t="shared" si="30"/>
        <v>0</v>
      </c>
      <c r="L68" s="16"/>
      <c r="M68" s="16"/>
      <c r="N68" s="16">
        <f>ROUND(E68*I68,2)</f>
        <v>0</v>
      </c>
      <c r="O68" s="16"/>
      <c r="P68" s="79">
        <f t="shared" si="31"/>
        <v>0</v>
      </c>
    </row>
    <row r="69" spans="1:16" s="50" customFormat="1" x14ac:dyDescent="0.2">
      <c r="A69" s="19"/>
      <c r="B69" s="55"/>
      <c r="C69" s="120" t="s">
        <v>256</v>
      </c>
      <c r="D69" s="76" t="s">
        <v>30</v>
      </c>
      <c r="E69" s="94">
        <v>1</v>
      </c>
      <c r="F69" s="16"/>
      <c r="G69" s="16"/>
      <c r="H69" s="16"/>
      <c r="I69" s="16"/>
      <c r="J69" s="16"/>
      <c r="K69" s="78">
        <f t="shared" si="30"/>
        <v>0</v>
      </c>
      <c r="L69" s="16"/>
      <c r="M69" s="16"/>
      <c r="N69" s="16">
        <f>ROUND(E69*I69,2)</f>
        <v>0</v>
      </c>
      <c r="O69" s="16"/>
      <c r="P69" s="79">
        <f t="shared" si="31"/>
        <v>0</v>
      </c>
    </row>
    <row r="70" spans="1:16" s="50" customFormat="1" ht="25.5" x14ac:dyDescent="0.2">
      <c r="A70" s="19"/>
      <c r="B70" s="55"/>
      <c r="C70" s="120" t="s">
        <v>264</v>
      </c>
      <c r="D70" s="76" t="s">
        <v>29</v>
      </c>
      <c r="E70" s="94">
        <v>30.6</v>
      </c>
      <c r="F70" s="16"/>
      <c r="G70" s="16"/>
      <c r="H70" s="16"/>
      <c r="I70" s="16"/>
      <c r="J70" s="16"/>
      <c r="K70" s="78">
        <f t="shared" si="30"/>
        <v>0</v>
      </c>
      <c r="L70" s="16"/>
      <c r="M70" s="16"/>
      <c r="N70" s="16">
        <f>ROUND(E70*I70,2)</f>
        <v>0</v>
      </c>
      <c r="O70" s="16"/>
      <c r="P70" s="79">
        <f t="shared" si="31"/>
        <v>0</v>
      </c>
    </row>
    <row r="71" spans="1:16" s="50" customFormat="1" ht="51" x14ac:dyDescent="0.2">
      <c r="A71" s="19">
        <v>17</v>
      </c>
      <c r="B71" s="55"/>
      <c r="C71" s="20" t="s">
        <v>356</v>
      </c>
      <c r="D71" s="76" t="s">
        <v>29</v>
      </c>
      <c r="E71" s="94">
        <v>26.4</v>
      </c>
      <c r="F71" s="16"/>
      <c r="G71" s="16"/>
      <c r="H71" s="16">
        <f>ROUND(F71*G71,2)</f>
        <v>0</v>
      </c>
      <c r="I71" s="16"/>
      <c r="J71" s="16"/>
      <c r="K71" s="78">
        <f t="shared" si="30"/>
        <v>0</v>
      </c>
      <c r="L71" s="16">
        <f>ROUND(E71*F71,2)</f>
        <v>0</v>
      </c>
      <c r="M71" s="16">
        <f>ROUND(H71*E71,2)</f>
        <v>0</v>
      </c>
      <c r="N71" s="16"/>
      <c r="O71" s="16">
        <f>ROUND(J71*E71,2)</f>
        <v>0</v>
      </c>
      <c r="P71" s="79">
        <f t="shared" si="31"/>
        <v>0</v>
      </c>
    </row>
    <row r="72" spans="1:16" s="50" customFormat="1" x14ac:dyDescent="0.2">
      <c r="A72" s="19"/>
      <c r="B72" s="20"/>
      <c r="C72" s="93" t="s">
        <v>33</v>
      </c>
      <c r="D72" s="76"/>
      <c r="E72" s="77"/>
      <c r="F72" s="16"/>
      <c r="G72" s="16"/>
      <c r="H72" s="16"/>
      <c r="I72" s="16"/>
      <c r="J72" s="78"/>
      <c r="K72" s="78"/>
      <c r="L72" s="16"/>
      <c r="M72" s="16"/>
      <c r="N72" s="16"/>
      <c r="O72" s="16"/>
      <c r="P72" s="79"/>
    </row>
    <row r="73" spans="1:16" s="50" customFormat="1" ht="89.25" x14ac:dyDescent="0.2">
      <c r="A73" s="19">
        <v>18</v>
      </c>
      <c r="B73" s="55"/>
      <c r="C73" s="20" t="s">
        <v>353</v>
      </c>
      <c r="D73" s="92" t="s">
        <v>237</v>
      </c>
      <c r="E73" s="104">
        <v>2.91</v>
      </c>
      <c r="F73" s="16"/>
      <c r="G73" s="16"/>
      <c r="H73" s="16">
        <f>ROUND(F73*G73,2)</f>
        <v>0</v>
      </c>
      <c r="I73" s="16"/>
      <c r="J73" s="16"/>
      <c r="K73" s="78">
        <f t="shared" ref="K73:K76" si="32">J73+I73+H73</f>
        <v>0</v>
      </c>
      <c r="L73" s="16">
        <f>ROUND(E73*F73,2)</f>
        <v>0</v>
      </c>
      <c r="M73" s="16">
        <f>ROUND(H73*E73,2)</f>
        <v>0</v>
      </c>
      <c r="N73" s="16"/>
      <c r="O73" s="16">
        <f>ROUND(J73*E73,2)</f>
        <v>0</v>
      </c>
      <c r="P73" s="79">
        <f t="shared" ref="P73:P76" si="33">M73+N73+O73</f>
        <v>0</v>
      </c>
    </row>
    <row r="74" spans="1:16" s="50" customFormat="1" ht="51" x14ac:dyDescent="0.2">
      <c r="A74" s="19"/>
      <c r="B74" s="55"/>
      <c r="C74" s="120" t="s">
        <v>278</v>
      </c>
      <c r="D74" s="76" t="s">
        <v>30</v>
      </c>
      <c r="E74" s="96">
        <v>1</v>
      </c>
      <c r="F74" s="16"/>
      <c r="G74" s="16"/>
      <c r="H74" s="16"/>
      <c r="I74" s="16"/>
      <c r="J74" s="16"/>
      <c r="K74" s="78">
        <f t="shared" si="32"/>
        <v>0</v>
      </c>
      <c r="L74" s="16"/>
      <c r="M74" s="16"/>
      <c r="N74" s="16">
        <f>ROUND(E74*I74,2)</f>
        <v>0</v>
      </c>
      <c r="O74" s="16"/>
      <c r="P74" s="79">
        <f t="shared" si="33"/>
        <v>0</v>
      </c>
    </row>
    <row r="75" spans="1:16" s="50" customFormat="1" ht="25.5" x14ac:dyDescent="0.2">
      <c r="A75" s="19"/>
      <c r="B75" s="55"/>
      <c r="C75" s="120" t="s">
        <v>365</v>
      </c>
      <c r="D75" s="76" t="s">
        <v>30</v>
      </c>
      <c r="E75" s="96">
        <v>1</v>
      </c>
      <c r="F75" s="16"/>
      <c r="G75" s="16"/>
      <c r="H75" s="16"/>
      <c r="I75" s="16"/>
      <c r="J75" s="16"/>
      <c r="K75" s="78">
        <f t="shared" si="32"/>
        <v>0</v>
      </c>
      <c r="L75" s="16"/>
      <c r="M75" s="16"/>
      <c r="N75" s="16">
        <f t="shared" ref="N75" si="34">ROUND(E75*I75,2)</f>
        <v>0</v>
      </c>
      <c r="O75" s="16"/>
      <c r="P75" s="79">
        <f t="shared" si="33"/>
        <v>0</v>
      </c>
    </row>
    <row r="76" spans="1:16" s="50" customFormat="1" ht="25.5" x14ac:dyDescent="0.2">
      <c r="A76" s="19"/>
      <c r="B76" s="55"/>
      <c r="C76" s="120" t="s">
        <v>366</v>
      </c>
      <c r="D76" s="76" t="s">
        <v>30</v>
      </c>
      <c r="E76" s="96">
        <v>1</v>
      </c>
      <c r="F76" s="16"/>
      <c r="G76" s="16"/>
      <c r="H76" s="16"/>
      <c r="I76" s="16"/>
      <c r="J76" s="16"/>
      <c r="K76" s="78">
        <f t="shared" si="32"/>
        <v>0</v>
      </c>
      <c r="L76" s="16"/>
      <c r="M76" s="16"/>
      <c r="N76" s="16">
        <f>ROUND(E76*I76,2)</f>
        <v>0</v>
      </c>
      <c r="O76" s="16"/>
      <c r="P76" s="79">
        <f t="shared" si="33"/>
        <v>0</v>
      </c>
    </row>
    <row r="77" spans="1:16" s="50" customFormat="1" ht="38.25" x14ac:dyDescent="0.2">
      <c r="A77" s="19">
        <v>19</v>
      </c>
      <c r="B77" s="55"/>
      <c r="C77" s="20" t="s">
        <v>280</v>
      </c>
      <c r="D77" s="76" t="s">
        <v>279</v>
      </c>
      <c r="E77" s="96">
        <v>1</v>
      </c>
      <c r="F77" s="16"/>
      <c r="G77" s="16"/>
      <c r="H77" s="16">
        <f>ROUND(F77*G77,2)</f>
        <v>0</v>
      </c>
      <c r="I77" s="16"/>
      <c r="J77" s="16"/>
      <c r="K77" s="78">
        <f t="shared" ref="K77:K80" si="35">J77+I77+H77</f>
        <v>0</v>
      </c>
      <c r="L77" s="16">
        <f>ROUND(E77*F77,2)</f>
        <v>0</v>
      </c>
      <c r="M77" s="16">
        <f>ROUND(H77*E77,2)</f>
        <v>0</v>
      </c>
      <c r="N77" s="16"/>
      <c r="O77" s="16">
        <f>ROUND(J77*E77,2)</f>
        <v>0</v>
      </c>
      <c r="P77" s="79">
        <f t="shared" ref="P77:P80" si="36">M77+N77+O77</f>
        <v>0</v>
      </c>
    </row>
    <row r="78" spans="1:16" s="50" customFormat="1" ht="51" x14ac:dyDescent="0.2">
      <c r="A78" s="19"/>
      <c r="B78" s="55"/>
      <c r="C78" s="120" t="s">
        <v>281</v>
      </c>
      <c r="D78" s="76" t="s">
        <v>30</v>
      </c>
      <c r="E78" s="96">
        <v>1</v>
      </c>
      <c r="F78" s="16"/>
      <c r="G78" s="16"/>
      <c r="H78" s="16"/>
      <c r="I78" s="16"/>
      <c r="J78" s="16"/>
      <c r="K78" s="78">
        <f t="shared" si="35"/>
        <v>0</v>
      </c>
      <c r="L78" s="16"/>
      <c r="M78" s="16"/>
      <c r="N78" s="16">
        <f t="shared" ref="N78:N82" si="37">ROUND(E78*I78,2)</f>
        <v>0</v>
      </c>
      <c r="O78" s="16"/>
      <c r="P78" s="79">
        <f t="shared" si="36"/>
        <v>0</v>
      </c>
    </row>
    <row r="79" spans="1:16" s="50" customFormat="1" ht="25.5" x14ac:dyDescent="0.2">
      <c r="A79" s="19"/>
      <c r="B79" s="55"/>
      <c r="C79" s="120" t="s">
        <v>283</v>
      </c>
      <c r="D79" s="76" t="s">
        <v>30</v>
      </c>
      <c r="E79" s="96">
        <v>1</v>
      </c>
      <c r="F79" s="16"/>
      <c r="G79" s="16"/>
      <c r="H79" s="16"/>
      <c r="I79" s="16"/>
      <c r="J79" s="16"/>
      <c r="K79" s="78">
        <f t="shared" si="35"/>
        <v>0</v>
      </c>
      <c r="L79" s="16"/>
      <c r="M79" s="16"/>
      <c r="N79" s="16">
        <f t="shared" si="37"/>
        <v>0</v>
      </c>
      <c r="O79" s="16"/>
      <c r="P79" s="79">
        <f t="shared" si="36"/>
        <v>0</v>
      </c>
    </row>
    <row r="80" spans="1:16" s="50" customFormat="1" x14ac:dyDescent="0.2">
      <c r="A80" s="19"/>
      <c r="B80" s="55"/>
      <c r="C80" s="120" t="s">
        <v>282</v>
      </c>
      <c r="D80" s="76" t="s">
        <v>30</v>
      </c>
      <c r="E80" s="96">
        <v>1</v>
      </c>
      <c r="F80" s="16"/>
      <c r="G80" s="16"/>
      <c r="H80" s="16"/>
      <c r="I80" s="16"/>
      <c r="J80" s="16"/>
      <c r="K80" s="78">
        <f t="shared" si="35"/>
        <v>0</v>
      </c>
      <c r="L80" s="16"/>
      <c r="M80" s="16"/>
      <c r="N80" s="16">
        <f t="shared" si="37"/>
        <v>0</v>
      </c>
      <c r="O80" s="16"/>
      <c r="P80" s="79">
        <f t="shared" si="36"/>
        <v>0</v>
      </c>
    </row>
    <row r="81" spans="1:16" s="50" customFormat="1" ht="51" x14ac:dyDescent="0.2">
      <c r="A81" s="19">
        <v>20</v>
      </c>
      <c r="B81" s="55"/>
      <c r="C81" s="20" t="s">
        <v>357</v>
      </c>
      <c r="D81" s="76" t="s">
        <v>29</v>
      </c>
      <c r="E81" s="94">
        <v>317.10000000000002</v>
      </c>
      <c r="F81" s="16"/>
      <c r="G81" s="16"/>
      <c r="H81" s="16">
        <f>ROUND(F81*G81,2)</f>
        <v>0</v>
      </c>
      <c r="I81" s="16"/>
      <c r="J81" s="16"/>
      <c r="K81" s="78">
        <f t="shared" ref="K81" si="38">J81+I81+H81</f>
        <v>0</v>
      </c>
      <c r="L81" s="16">
        <f>ROUND(E81*F81,2)</f>
        <v>0</v>
      </c>
      <c r="M81" s="16">
        <f>ROUND(H81*E81,2)</f>
        <v>0</v>
      </c>
      <c r="N81" s="16">
        <f t="shared" si="37"/>
        <v>0</v>
      </c>
      <c r="O81" s="16">
        <f>ROUND(J81*E81,2)</f>
        <v>0</v>
      </c>
      <c r="P81" s="79">
        <f t="shared" ref="P81" si="39">M81+N81+O81</f>
        <v>0</v>
      </c>
    </row>
    <row r="82" spans="1:16" s="50" customFormat="1" ht="26.25" thickBot="1" x14ac:dyDescent="0.25">
      <c r="A82" s="19">
        <v>21</v>
      </c>
      <c r="B82" s="55"/>
      <c r="C82" s="20" t="s">
        <v>98</v>
      </c>
      <c r="D82" s="92" t="s">
        <v>30</v>
      </c>
      <c r="E82" s="96">
        <v>1</v>
      </c>
      <c r="F82" s="16"/>
      <c r="G82" s="16"/>
      <c r="H82" s="16">
        <f>ROUND(F82*G82,2)</f>
        <v>0</v>
      </c>
      <c r="I82" s="16"/>
      <c r="J82" s="16"/>
      <c r="K82" s="78">
        <f t="shared" ref="K82" si="40">J82+I82+H82</f>
        <v>0</v>
      </c>
      <c r="L82" s="16">
        <f>ROUND(E82*F82,2)</f>
        <v>0</v>
      </c>
      <c r="M82" s="16">
        <f>ROUND(H82*E82,2)</f>
        <v>0</v>
      </c>
      <c r="N82" s="16">
        <f t="shared" si="37"/>
        <v>0</v>
      </c>
      <c r="O82" s="16">
        <f>ROUND(J82*E82,2)</f>
        <v>0</v>
      </c>
      <c r="P82" s="79">
        <f t="shared" ref="P82" si="41">M82+N82+O82</f>
        <v>0</v>
      </c>
    </row>
    <row r="83" spans="1:16" s="17" customFormat="1" ht="18" customHeight="1" thickBot="1" x14ac:dyDescent="0.25">
      <c r="A83" s="57"/>
      <c r="B83" s="59"/>
      <c r="C83" s="59" t="s">
        <v>8</v>
      </c>
      <c r="D83" s="80"/>
      <c r="E83" s="81"/>
      <c r="F83" s="60"/>
      <c r="G83" s="60"/>
      <c r="H83" s="60"/>
      <c r="I83" s="60"/>
      <c r="J83" s="60"/>
      <c r="K83" s="60"/>
      <c r="L83" s="60">
        <f>SUM(L14:L82)</f>
        <v>0</v>
      </c>
      <c r="M83" s="60">
        <f>SUM(M14:M82)</f>
        <v>0</v>
      </c>
      <c r="N83" s="60">
        <f>SUM(N14:N82)</f>
        <v>0</v>
      </c>
      <c r="O83" s="60">
        <f>SUM(O14:O82)</f>
        <v>0</v>
      </c>
      <c r="P83" s="60">
        <f>SUM(P14:P82)</f>
        <v>0</v>
      </c>
    </row>
    <row r="84" spans="1:16" ht="18" customHeight="1" thickBot="1" x14ac:dyDescent="0.25">
      <c r="A84" s="25"/>
      <c r="B84" s="25"/>
      <c r="C84" s="25"/>
      <c r="D84" s="82"/>
      <c r="E84" s="82"/>
      <c r="F84" s="82"/>
      <c r="G84" s="82"/>
      <c r="H84" s="82"/>
      <c r="I84" s="82"/>
      <c r="J84" s="26"/>
      <c r="K84" s="26" t="s">
        <v>61</v>
      </c>
      <c r="L84" s="119"/>
      <c r="M84" s="83"/>
      <c r="N84" s="16">
        <f>ROUND(N83*0.05,2)</f>
        <v>0</v>
      </c>
      <c r="O84" s="84"/>
      <c r="P84" s="84"/>
    </row>
    <row r="85" spans="1:16" ht="21" customHeight="1" thickBot="1" x14ac:dyDescent="0.25">
      <c r="A85" s="25"/>
      <c r="B85" s="25"/>
      <c r="C85" s="25"/>
      <c r="D85" s="82"/>
      <c r="E85" s="82"/>
      <c r="F85" s="82"/>
      <c r="G85" s="82"/>
      <c r="H85" s="82"/>
      <c r="I85" s="82"/>
      <c r="J85" s="27"/>
      <c r="K85" s="27"/>
      <c r="L85" s="27" t="s">
        <v>16</v>
      </c>
      <c r="M85" s="85">
        <f>M84+M83</f>
        <v>0</v>
      </c>
      <c r="N85" s="85">
        <f>N84+N83</f>
        <v>0</v>
      </c>
      <c r="O85" s="85">
        <f>O84+O83</f>
        <v>0</v>
      </c>
      <c r="P85" s="85">
        <f>SUM(M85:O85)</f>
        <v>0</v>
      </c>
    </row>
    <row r="87" spans="1:16" ht="14.25" x14ac:dyDescent="0.2">
      <c r="B87" s="70" t="s">
        <v>10</v>
      </c>
      <c r="C87" s="70"/>
      <c r="D87" s="33" t="s">
        <v>59</v>
      </c>
      <c r="G87" s="33"/>
      <c r="H87" s="33" t="s">
        <v>17</v>
      </c>
      <c r="I87" s="33"/>
      <c r="J87" s="33"/>
      <c r="K87" s="33"/>
      <c r="M87" s="33"/>
    </row>
    <row r="88" spans="1:16" ht="14.25" x14ac:dyDescent="0.2">
      <c r="D88" s="35" t="s">
        <v>60</v>
      </c>
    </row>
    <row r="89" spans="1:16" ht="14.25" x14ac:dyDescent="0.2">
      <c r="B89" s="35"/>
    </row>
  </sheetData>
  <mergeCells count="7">
    <mergeCell ref="E11:E13"/>
    <mergeCell ref="F11:K12"/>
    <mergeCell ref="L11:P12"/>
    <mergeCell ref="A11:A13"/>
    <mergeCell ref="B11:B13"/>
    <mergeCell ref="C11:C13"/>
    <mergeCell ref="D11:D13"/>
  </mergeCells>
  <phoneticPr fontId="0" type="noConversion"/>
  <printOptions horizontalCentered="1"/>
  <pageMargins left="1.07" right="0.24000000000000002" top="1.07" bottom="0.38" header="0.16" footer="0.2"/>
  <pageSetup paperSize="9" scale="56" fitToHeight="4" orientation="landscape"/>
  <headerFooter>
    <oddFooter>&amp;R&amp;D     &amp;P/&amp;N</oddFooter>
  </headerFooter>
  <extLst>
    <ext xmlns:mx="http://schemas.microsoft.com/office/mac/excel/2008/main" uri="{64002731-A6B0-56B0-2670-7721B7C09600}">
      <mx:PLV Mode="0" OnePage="0" WScale="75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00"/>
    <pageSetUpPr fitToPage="1"/>
  </sheetPr>
  <dimension ref="A1:R68"/>
  <sheetViews>
    <sheetView topLeftCell="A19" workbookViewId="0">
      <selection activeCell="C27" sqref="C27"/>
    </sheetView>
  </sheetViews>
  <sheetFormatPr defaultColWidth="9.140625" defaultRowHeight="12.75" x14ac:dyDescent="0.2"/>
  <cols>
    <col min="1" max="1" width="5.140625" style="29" customWidth="1"/>
    <col min="2" max="2" width="14.7109375" style="8" customWidth="1"/>
    <col min="3" max="3" width="36.28515625" style="86" customWidth="1"/>
    <col min="4" max="4" width="7.28515625" style="36" customWidth="1"/>
    <col min="5" max="5" width="8.7109375" style="36" customWidth="1"/>
    <col min="6" max="6" width="9.42578125" style="36" customWidth="1"/>
    <col min="7" max="9" width="9.28515625" style="36" customWidth="1"/>
    <col min="10" max="11" width="9.140625" style="36"/>
    <col min="12" max="12" width="10.42578125" style="36" customWidth="1"/>
    <col min="13" max="13" width="10.140625" style="36" bestFit="1" customWidth="1"/>
    <col min="14" max="16" width="11.28515625" style="36" bestFit="1" customWidth="1"/>
    <col min="17" max="16384" width="9.140625" style="12"/>
  </cols>
  <sheetData>
    <row r="1" spans="1:16" s="4" customFormat="1" ht="18" customHeight="1" x14ac:dyDescent="0.2">
      <c r="A1" s="1"/>
      <c r="B1" s="8"/>
      <c r="C1" s="108" t="s">
        <v>222</v>
      </c>
      <c r="D1" s="3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8" customHeight="1" x14ac:dyDescent="0.2">
      <c r="A2" s="1" t="s">
        <v>85</v>
      </c>
      <c r="B2" s="6"/>
      <c r="C2" s="10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8" customHeight="1" x14ac:dyDescent="0.2">
      <c r="A3" s="7" t="str">
        <f>'Lok.2-0'!A3</f>
        <v>Būves nosaukums: Daudzdzīvokļu dzīvojamās ēkas restaurācija, atjaunošana un pārbūve restaurācijas centra vajadzībām, 2.kārta</v>
      </c>
      <c r="B3" s="6"/>
      <c r="C3" s="10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8" customHeight="1" x14ac:dyDescent="0.2">
      <c r="A4" s="4" t="str">
        <f>Obj.2!A4</f>
        <v>Objekta nosaukums: Dzīvojamā ēka. 2.stāvs</v>
      </c>
      <c r="B4" s="8"/>
      <c r="C4" s="86"/>
      <c r="D4" s="3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8" customHeight="1" x14ac:dyDescent="0.2">
      <c r="A5" s="4" t="str">
        <f>'Lok.2-0'!A4</f>
        <v>Būves adrese: Baznīcas ielā 30, Kuldīgā</v>
      </c>
      <c r="B5" s="8"/>
      <c r="C5" s="86"/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8" customHeight="1" x14ac:dyDescent="0.2">
      <c r="A6" s="7"/>
      <c r="B6" s="6"/>
      <c r="C6" s="10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4" customFormat="1" ht="18" customHeight="1" x14ac:dyDescent="0.2">
      <c r="A7" s="4" t="s">
        <v>63</v>
      </c>
      <c r="B7" s="8"/>
      <c r="C7" s="86"/>
      <c r="D7" s="3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4" customFormat="1" ht="18" customHeight="1" x14ac:dyDescent="0.2">
      <c r="A8" s="9"/>
      <c r="B8" s="8"/>
      <c r="C8" s="86"/>
      <c r="D8" s="36"/>
      <c r="E8" s="3"/>
      <c r="F8" s="7"/>
      <c r="G8" s="3"/>
      <c r="H8" s="3"/>
      <c r="I8" s="3"/>
      <c r="J8" s="3"/>
      <c r="K8" s="3"/>
      <c r="L8" s="7" t="s">
        <v>35</v>
      </c>
      <c r="M8" s="3"/>
      <c r="N8" s="41"/>
      <c r="O8" s="72">
        <f>P64</f>
        <v>0</v>
      </c>
      <c r="P8" s="3"/>
    </row>
    <row r="9" spans="1:16" s="4" customFormat="1" ht="18" customHeight="1" x14ac:dyDescent="0.2">
      <c r="A9" s="9"/>
      <c r="B9" s="8"/>
      <c r="C9" s="86"/>
      <c r="D9" s="37"/>
      <c r="E9" s="3"/>
      <c r="F9" s="7"/>
      <c r="G9" s="3"/>
      <c r="H9" s="3"/>
      <c r="I9" s="3"/>
      <c r="J9" s="3"/>
      <c r="K9" s="3"/>
      <c r="L9" s="7" t="str">
        <f>'Lok.2-0'!L8</f>
        <v>Tāme sastādīta 2017.gada ___.__________</v>
      </c>
      <c r="M9" s="3"/>
      <c r="N9" s="41"/>
      <c r="O9" s="3"/>
      <c r="P9" s="3"/>
    </row>
    <row r="10" spans="1:16" s="4" customFormat="1" ht="5.25" customHeight="1" thickBot="1" x14ac:dyDescent="0.25">
      <c r="A10" s="11"/>
      <c r="B10" s="6"/>
      <c r="C10" s="10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155" t="s">
        <v>12</v>
      </c>
      <c r="B11" s="155" t="s">
        <v>7</v>
      </c>
      <c r="C11" s="158" t="s">
        <v>11</v>
      </c>
      <c r="D11" s="168" t="s">
        <v>2</v>
      </c>
      <c r="E11" s="168" t="s">
        <v>3</v>
      </c>
      <c r="F11" s="162" t="s">
        <v>13</v>
      </c>
      <c r="G11" s="163"/>
      <c r="H11" s="163"/>
      <c r="I11" s="163"/>
      <c r="J11" s="163"/>
      <c r="K11" s="163"/>
      <c r="L11" s="162" t="s">
        <v>15</v>
      </c>
      <c r="M11" s="163"/>
      <c r="N11" s="163"/>
      <c r="O11" s="163"/>
      <c r="P11" s="164"/>
    </row>
    <row r="12" spans="1:16" s="13" customFormat="1" ht="12.75" customHeight="1" x14ac:dyDescent="0.2">
      <c r="A12" s="156"/>
      <c r="B12" s="156"/>
      <c r="C12" s="159"/>
      <c r="D12" s="169"/>
      <c r="E12" s="169"/>
      <c r="F12" s="165"/>
      <c r="G12" s="166"/>
      <c r="H12" s="166"/>
      <c r="I12" s="166"/>
      <c r="J12" s="166"/>
      <c r="K12" s="166"/>
      <c r="L12" s="165" t="s">
        <v>4</v>
      </c>
      <c r="M12" s="166"/>
      <c r="N12" s="166" t="s">
        <v>6</v>
      </c>
      <c r="O12" s="166"/>
      <c r="P12" s="167" t="s">
        <v>5</v>
      </c>
    </row>
    <row r="13" spans="1:16" s="13" customFormat="1" ht="34.5" thickBot="1" x14ac:dyDescent="0.25">
      <c r="A13" s="157"/>
      <c r="B13" s="157"/>
      <c r="C13" s="160"/>
      <c r="D13" s="170"/>
      <c r="E13" s="170"/>
      <c r="F13" s="44" t="s">
        <v>14</v>
      </c>
      <c r="G13" s="44" t="s">
        <v>41</v>
      </c>
      <c r="H13" s="44" t="s">
        <v>37</v>
      </c>
      <c r="I13" s="44" t="s">
        <v>42</v>
      </c>
      <c r="J13" s="73" t="s">
        <v>39</v>
      </c>
      <c r="K13" s="73" t="s">
        <v>43</v>
      </c>
      <c r="L13" s="74" t="s">
        <v>14</v>
      </c>
      <c r="M13" s="44" t="s">
        <v>37</v>
      </c>
      <c r="N13" s="44" t="s">
        <v>38</v>
      </c>
      <c r="O13" s="73" t="s">
        <v>39</v>
      </c>
      <c r="P13" s="75" t="s">
        <v>44</v>
      </c>
    </row>
    <row r="14" spans="1:16" s="50" customFormat="1" ht="18" customHeight="1" x14ac:dyDescent="0.2">
      <c r="A14" s="19"/>
      <c r="B14" s="20"/>
      <c r="C14" s="114" t="s">
        <v>86</v>
      </c>
      <c r="D14" s="76"/>
      <c r="E14" s="77"/>
      <c r="F14" s="16"/>
      <c r="G14" s="16"/>
      <c r="H14" s="16"/>
      <c r="I14" s="16"/>
      <c r="J14" s="87"/>
      <c r="K14" s="87"/>
      <c r="L14" s="16"/>
      <c r="M14" s="16"/>
      <c r="N14" s="16"/>
      <c r="O14" s="16"/>
      <c r="P14" s="79"/>
    </row>
    <row r="15" spans="1:16" s="50" customFormat="1" ht="63.75" x14ac:dyDescent="0.2">
      <c r="A15" s="19">
        <v>1</v>
      </c>
      <c r="B15" s="46"/>
      <c r="C15" s="20" t="s">
        <v>370</v>
      </c>
      <c r="D15" s="76" t="s">
        <v>29</v>
      </c>
      <c r="E15" s="94">
        <v>3.7</v>
      </c>
      <c r="F15" s="16"/>
      <c r="G15" s="16"/>
      <c r="H15" s="16">
        <f>ROUND(F15*G15,2)</f>
        <v>0</v>
      </c>
      <c r="I15" s="16"/>
      <c r="J15" s="16"/>
      <c r="K15" s="78">
        <f t="shared" ref="K15" si="0">J15+I15+H15</f>
        <v>0</v>
      </c>
      <c r="L15" s="16">
        <f>ROUND(E15*F15,2)</f>
        <v>0</v>
      </c>
      <c r="M15" s="16">
        <f>ROUND(H15*E15,2)</f>
        <v>0</v>
      </c>
      <c r="N15" s="16"/>
      <c r="O15" s="16">
        <f>ROUND(J15*E15,2)</f>
        <v>0</v>
      </c>
      <c r="P15" s="79">
        <f t="shared" ref="P15:P18" si="1">M15+N15+O15</f>
        <v>0</v>
      </c>
    </row>
    <row r="16" spans="1:16" s="50" customFormat="1" ht="51" x14ac:dyDescent="0.2">
      <c r="A16" s="19"/>
      <c r="B16" s="55"/>
      <c r="C16" s="120" t="s">
        <v>90</v>
      </c>
      <c r="D16" s="76" t="s">
        <v>29</v>
      </c>
      <c r="E16" s="94">
        <f>E15</f>
        <v>3.7</v>
      </c>
      <c r="F16" s="16"/>
      <c r="G16" s="16"/>
      <c r="H16" s="16"/>
      <c r="I16" s="16"/>
      <c r="J16" s="16"/>
      <c r="K16" s="78">
        <f>J16+I16+H16</f>
        <v>0</v>
      </c>
      <c r="L16" s="16"/>
      <c r="M16" s="16"/>
      <c r="N16" s="16">
        <f>ROUND(E16*I16,2)</f>
        <v>0</v>
      </c>
      <c r="O16" s="16"/>
      <c r="P16" s="79">
        <f t="shared" si="1"/>
        <v>0</v>
      </c>
    </row>
    <row r="17" spans="1:16" s="50" customFormat="1" ht="25.5" x14ac:dyDescent="0.2">
      <c r="A17" s="19">
        <v>2</v>
      </c>
      <c r="B17" s="55"/>
      <c r="C17" s="20" t="s">
        <v>88</v>
      </c>
      <c r="D17" s="76" t="s">
        <v>29</v>
      </c>
      <c r="E17" s="94">
        <v>127.7</v>
      </c>
      <c r="F17" s="16"/>
      <c r="G17" s="16"/>
      <c r="H17" s="16">
        <f>ROUND(F17*G17,2)</f>
        <v>0</v>
      </c>
      <c r="I17" s="16"/>
      <c r="J17" s="16"/>
      <c r="K17" s="78">
        <f>J17+I17+H17</f>
        <v>0</v>
      </c>
      <c r="L17" s="16">
        <f>ROUND(E17*F17,2)</f>
        <v>0</v>
      </c>
      <c r="M17" s="16">
        <f>ROUND(H17*E17,2)</f>
        <v>0</v>
      </c>
      <c r="N17" s="16"/>
      <c r="O17" s="16">
        <f>ROUND(J17*E17,2)</f>
        <v>0</v>
      </c>
      <c r="P17" s="79">
        <f t="shared" si="1"/>
        <v>0</v>
      </c>
    </row>
    <row r="18" spans="1:16" s="50" customFormat="1" ht="25.5" x14ac:dyDescent="0.2">
      <c r="A18" s="19"/>
      <c r="B18" s="55"/>
      <c r="C18" s="120" t="s">
        <v>92</v>
      </c>
      <c r="D18" s="76" t="s">
        <v>29</v>
      </c>
      <c r="E18" s="94">
        <f>E17</f>
        <v>127.7</v>
      </c>
      <c r="F18" s="16"/>
      <c r="G18" s="16"/>
      <c r="H18" s="16"/>
      <c r="I18" s="16"/>
      <c r="J18" s="16"/>
      <c r="K18" s="78">
        <f>J18+I18+H18</f>
        <v>0</v>
      </c>
      <c r="L18" s="16"/>
      <c r="M18" s="16"/>
      <c r="N18" s="16">
        <f>ROUND(E18*I18,2)</f>
        <v>0</v>
      </c>
      <c r="O18" s="16"/>
      <c r="P18" s="79">
        <f t="shared" si="1"/>
        <v>0</v>
      </c>
    </row>
    <row r="19" spans="1:16" s="50" customFormat="1" ht="18" customHeight="1" x14ac:dyDescent="0.2">
      <c r="A19" s="19"/>
      <c r="B19" s="55"/>
      <c r="C19" s="120" t="s">
        <v>89</v>
      </c>
      <c r="D19" s="76" t="s">
        <v>30</v>
      </c>
      <c r="E19" s="94">
        <v>1</v>
      </c>
      <c r="F19" s="16"/>
      <c r="G19" s="16"/>
      <c r="H19" s="16"/>
      <c r="I19" s="16"/>
      <c r="J19" s="16"/>
      <c r="K19" s="78">
        <f>J19+I19+H19</f>
        <v>0</v>
      </c>
      <c r="L19" s="16"/>
      <c r="M19" s="16"/>
      <c r="N19" s="16">
        <f>ROUND(E19*I19,2)</f>
        <v>0</v>
      </c>
      <c r="O19" s="16"/>
      <c r="P19" s="79">
        <f t="shared" ref="P19:P22" si="2">M19+N19+O19</f>
        <v>0</v>
      </c>
    </row>
    <row r="20" spans="1:16" s="50" customFormat="1" ht="25.5" x14ac:dyDescent="0.2">
      <c r="A20" s="19">
        <v>3</v>
      </c>
      <c r="B20" s="55"/>
      <c r="C20" s="20" t="s">
        <v>91</v>
      </c>
      <c r="D20" s="76" t="s">
        <v>31</v>
      </c>
      <c r="E20" s="94">
        <v>115</v>
      </c>
      <c r="F20" s="16"/>
      <c r="G20" s="16"/>
      <c r="H20" s="16">
        <f>ROUND(F20*G20,2)</f>
        <v>0</v>
      </c>
      <c r="I20" s="16"/>
      <c r="J20" s="16"/>
      <c r="K20" s="78">
        <f t="shared" ref="K20:K21" si="3">J20+I20+H20</f>
        <v>0</v>
      </c>
      <c r="L20" s="16">
        <f>ROUND(E20*F20,2)</f>
        <v>0</v>
      </c>
      <c r="M20" s="16">
        <f>ROUND(H20*E20,2)</f>
        <v>0</v>
      </c>
      <c r="N20" s="16"/>
      <c r="O20" s="16">
        <f>ROUND(J20*E20,2)</f>
        <v>0</v>
      </c>
      <c r="P20" s="79">
        <f t="shared" si="2"/>
        <v>0</v>
      </c>
    </row>
    <row r="21" spans="1:16" s="50" customFormat="1" ht="18" customHeight="1" x14ac:dyDescent="0.2">
      <c r="A21" s="19"/>
      <c r="B21" s="55"/>
      <c r="C21" s="120" t="s">
        <v>284</v>
      </c>
      <c r="D21" s="76" t="s">
        <v>31</v>
      </c>
      <c r="E21" s="94">
        <f>E20</f>
        <v>115</v>
      </c>
      <c r="F21" s="16"/>
      <c r="G21" s="16"/>
      <c r="H21" s="16"/>
      <c r="I21" s="16"/>
      <c r="J21" s="16"/>
      <c r="K21" s="78">
        <f t="shared" si="3"/>
        <v>0</v>
      </c>
      <c r="L21" s="16"/>
      <c r="M21" s="16"/>
      <c r="N21" s="16">
        <f>ROUND(E21*I21,2)</f>
        <v>0</v>
      </c>
      <c r="O21" s="16"/>
      <c r="P21" s="79">
        <f t="shared" si="2"/>
        <v>0</v>
      </c>
    </row>
    <row r="22" spans="1:16" s="50" customFormat="1" ht="18" customHeight="1" x14ac:dyDescent="0.2">
      <c r="A22" s="19"/>
      <c r="B22" s="55"/>
      <c r="C22" s="120" t="s">
        <v>89</v>
      </c>
      <c r="D22" s="76" t="s">
        <v>30</v>
      </c>
      <c r="E22" s="94">
        <v>1</v>
      </c>
      <c r="F22" s="16"/>
      <c r="G22" s="16"/>
      <c r="H22" s="16"/>
      <c r="I22" s="16"/>
      <c r="J22" s="16"/>
      <c r="K22" s="78">
        <f>J22+I22+H22</f>
        <v>0</v>
      </c>
      <c r="L22" s="16"/>
      <c r="M22" s="16"/>
      <c r="N22" s="16">
        <f>ROUND(E22*I22,2)</f>
        <v>0</v>
      </c>
      <c r="O22" s="16"/>
      <c r="P22" s="79">
        <f t="shared" si="2"/>
        <v>0</v>
      </c>
    </row>
    <row r="23" spans="1:16" s="50" customFormat="1" ht="76.5" x14ac:dyDescent="0.2">
      <c r="A23" s="19">
        <v>4</v>
      </c>
      <c r="B23" s="55"/>
      <c r="C23" s="20" t="s">
        <v>364</v>
      </c>
      <c r="D23" s="76" t="s">
        <v>29</v>
      </c>
      <c r="E23" s="94">
        <v>139.19999999999999</v>
      </c>
      <c r="F23" s="16"/>
      <c r="G23" s="16"/>
      <c r="H23" s="16">
        <f>ROUND(F23*G23,2)</f>
        <v>0</v>
      </c>
      <c r="I23" s="16"/>
      <c r="J23" s="16"/>
      <c r="K23" s="78">
        <f t="shared" ref="K23" si="4">J23+I23+H23</f>
        <v>0</v>
      </c>
      <c r="L23" s="16">
        <f>ROUND(E23*F23,2)</f>
        <v>0</v>
      </c>
      <c r="M23" s="16">
        <f>ROUND(H23*E23,2)</f>
        <v>0</v>
      </c>
      <c r="N23" s="16"/>
      <c r="O23" s="16">
        <f>ROUND(J23*E23,2)</f>
        <v>0</v>
      </c>
      <c r="P23" s="79">
        <f t="shared" ref="P23" si="5">M23+N23+O23</f>
        <v>0</v>
      </c>
    </row>
    <row r="24" spans="1:16" s="50" customFormat="1" ht="18" customHeight="1" x14ac:dyDescent="0.2">
      <c r="A24" s="19"/>
      <c r="B24" s="20"/>
      <c r="C24" s="114" t="s">
        <v>93</v>
      </c>
      <c r="D24" s="76"/>
      <c r="E24" s="77"/>
      <c r="F24" s="16"/>
      <c r="G24" s="16"/>
      <c r="H24" s="16"/>
      <c r="I24" s="16"/>
      <c r="J24" s="16"/>
      <c r="K24" s="78"/>
      <c r="L24" s="16"/>
      <c r="M24" s="16"/>
      <c r="N24" s="16"/>
      <c r="O24" s="16"/>
      <c r="P24" s="79"/>
    </row>
    <row r="25" spans="1:16" s="50" customFormat="1" ht="51" x14ac:dyDescent="0.2">
      <c r="A25" s="19">
        <v>5</v>
      </c>
      <c r="B25" s="46"/>
      <c r="C25" s="20" t="s">
        <v>362</v>
      </c>
      <c r="D25" s="76" t="s">
        <v>29</v>
      </c>
      <c r="E25" s="94">
        <v>43</v>
      </c>
      <c r="F25" s="16"/>
      <c r="G25" s="16"/>
      <c r="H25" s="16">
        <f>ROUND(F25*G25,2)</f>
        <v>0</v>
      </c>
      <c r="I25" s="16"/>
      <c r="J25" s="16"/>
      <c r="K25" s="78">
        <f t="shared" ref="K25:K26" si="6">J25+I25+H25</f>
        <v>0</v>
      </c>
      <c r="L25" s="16">
        <f>ROUND(E25*F25,2)</f>
        <v>0</v>
      </c>
      <c r="M25" s="16">
        <f>ROUND(H25*E25,2)</f>
        <v>0</v>
      </c>
      <c r="N25" s="16"/>
      <c r="O25" s="16">
        <f>ROUND(J25*E25,2)</f>
        <v>0</v>
      </c>
      <c r="P25" s="79">
        <f t="shared" ref="P25:P26" si="7">M25+N25+O25</f>
        <v>0</v>
      </c>
    </row>
    <row r="26" spans="1:16" s="50" customFormat="1" x14ac:dyDescent="0.2">
      <c r="A26" s="19"/>
      <c r="B26" s="55"/>
      <c r="C26" s="120" t="s">
        <v>359</v>
      </c>
      <c r="D26" s="76" t="s">
        <v>30</v>
      </c>
      <c r="E26" s="96">
        <v>1</v>
      </c>
      <c r="F26" s="16"/>
      <c r="G26" s="16"/>
      <c r="H26" s="16"/>
      <c r="I26" s="16"/>
      <c r="J26" s="16"/>
      <c r="K26" s="78">
        <f t="shared" si="6"/>
        <v>0</v>
      </c>
      <c r="L26" s="16"/>
      <c r="M26" s="16"/>
      <c r="N26" s="16">
        <f>ROUND(E26*I26,2)</f>
        <v>0</v>
      </c>
      <c r="O26" s="16"/>
      <c r="P26" s="79">
        <f t="shared" si="7"/>
        <v>0</v>
      </c>
    </row>
    <row r="27" spans="1:16" s="50" customFormat="1" ht="63.75" x14ac:dyDescent="0.2">
      <c r="A27" s="19">
        <v>6</v>
      </c>
      <c r="B27" s="46"/>
      <c r="C27" s="20" t="s">
        <v>369</v>
      </c>
      <c r="D27" s="76" t="s">
        <v>29</v>
      </c>
      <c r="E27" s="94">
        <v>25.7</v>
      </c>
      <c r="F27" s="16"/>
      <c r="G27" s="16"/>
      <c r="H27" s="16">
        <f>ROUND(F27*G27,2)</f>
        <v>0</v>
      </c>
      <c r="I27" s="16"/>
      <c r="J27" s="16"/>
      <c r="K27" s="78">
        <f t="shared" ref="K27" si="8">J27+I27+H27</f>
        <v>0</v>
      </c>
      <c r="L27" s="16">
        <f>ROUND(E27*F27,2)</f>
        <v>0</v>
      </c>
      <c r="M27" s="16">
        <f>ROUND(H27*E27,2)</f>
        <v>0</v>
      </c>
      <c r="N27" s="16"/>
      <c r="O27" s="16">
        <f>ROUND(J27*E27,2)</f>
        <v>0</v>
      </c>
      <c r="P27" s="79">
        <f t="shared" ref="P27:P34" si="9">M27+N27+O27</f>
        <v>0</v>
      </c>
    </row>
    <row r="28" spans="1:16" s="50" customFormat="1" ht="51" x14ac:dyDescent="0.2">
      <c r="A28" s="19"/>
      <c r="B28" s="55"/>
      <c r="C28" s="152" t="s">
        <v>371</v>
      </c>
      <c r="D28" s="76" t="s">
        <v>29</v>
      </c>
      <c r="E28" s="94">
        <f>E27</f>
        <v>25.7</v>
      </c>
      <c r="F28" s="16"/>
      <c r="G28" s="16"/>
      <c r="H28" s="16"/>
      <c r="I28" s="16"/>
      <c r="J28" s="16"/>
      <c r="K28" s="78">
        <f>J28+I28+H28</f>
        <v>0</v>
      </c>
      <c r="L28" s="16"/>
      <c r="M28" s="16"/>
      <c r="N28" s="16">
        <f t="shared" ref="N28:N29" si="10">ROUND(E28*I28,2)</f>
        <v>0</v>
      </c>
      <c r="O28" s="16"/>
      <c r="P28" s="79">
        <f t="shared" si="9"/>
        <v>0</v>
      </c>
    </row>
    <row r="29" spans="1:16" s="50" customFormat="1" ht="38.25" x14ac:dyDescent="0.2">
      <c r="A29" s="19"/>
      <c r="B29" s="55"/>
      <c r="C29" s="152" t="s">
        <v>372</v>
      </c>
      <c r="D29" s="154" t="s">
        <v>30</v>
      </c>
      <c r="E29" s="94">
        <v>1</v>
      </c>
      <c r="F29" s="16"/>
      <c r="G29" s="16"/>
      <c r="H29" s="16"/>
      <c r="I29" s="16"/>
      <c r="J29" s="16"/>
      <c r="K29" s="78">
        <f>J29+I29+H29</f>
        <v>0</v>
      </c>
      <c r="L29" s="16"/>
      <c r="M29" s="16"/>
      <c r="N29" s="16">
        <f t="shared" si="10"/>
        <v>0</v>
      </c>
      <c r="O29" s="16"/>
      <c r="P29" s="79">
        <f t="shared" ref="P29" si="11">M29+N29+O29</f>
        <v>0</v>
      </c>
    </row>
    <row r="30" spans="1:16" s="50" customFormat="1" ht="25.5" x14ac:dyDescent="0.2">
      <c r="A30" s="19">
        <v>5</v>
      </c>
      <c r="B30" s="55"/>
      <c r="C30" s="20" t="s">
        <v>285</v>
      </c>
      <c r="D30" s="76" t="s">
        <v>29</v>
      </c>
      <c r="E30" s="94">
        <v>175.2</v>
      </c>
      <c r="F30" s="16"/>
      <c r="G30" s="16"/>
      <c r="H30" s="16">
        <f>ROUND(F30*G30,2)</f>
        <v>0</v>
      </c>
      <c r="I30" s="16"/>
      <c r="J30" s="16"/>
      <c r="K30" s="78">
        <f t="shared" ref="K30:K34" si="12">J30+I30+H30</f>
        <v>0</v>
      </c>
      <c r="L30" s="16">
        <f>ROUND(E30*F30,2)</f>
        <v>0</v>
      </c>
      <c r="M30" s="16">
        <f>ROUND(H30*E30,2)</f>
        <v>0</v>
      </c>
      <c r="N30" s="16"/>
      <c r="O30" s="16">
        <f>ROUND(J30*E30,2)</f>
        <v>0</v>
      </c>
      <c r="P30" s="79">
        <f t="shared" si="9"/>
        <v>0</v>
      </c>
    </row>
    <row r="31" spans="1:16" s="50" customFormat="1" ht="25.5" x14ac:dyDescent="0.2">
      <c r="A31" s="19"/>
      <c r="B31" s="55"/>
      <c r="C31" s="120" t="s">
        <v>288</v>
      </c>
      <c r="D31" s="76" t="s">
        <v>29</v>
      </c>
      <c r="E31" s="94">
        <f>E30</f>
        <v>175.2</v>
      </c>
      <c r="F31" s="16"/>
      <c r="G31" s="16"/>
      <c r="H31" s="16"/>
      <c r="I31" s="16"/>
      <c r="J31" s="16"/>
      <c r="K31" s="78">
        <f t="shared" si="12"/>
        <v>0</v>
      </c>
      <c r="L31" s="16"/>
      <c r="M31" s="16"/>
      <c r="N31" s="16">
        <f>ROUND(E31*I31,2)</f>
        <v>0</v>
      </c>
      <c r="O31" s="16"/>
      <c r="P31" s="79">
        <f t="shared" si="9"/>
        <v>0</v>
      </c>
    </row>
    <row r="32" spans="1:16" s="50" customFormat="1" ht="25.5" x14ac:dyDescent="0.2">
      <c r="A32" s="19"/>
      <c r="B32" s="55"/>
      <c r="C32" s="120" t="s">
        <v>287</v>
      </c>
      <c r="D32" s="76" t="s">
        <v>29</v>
      </c>
      <c r="E32" s="94">
        <f>E30</f>
        <v>175.2</v>
      </c>
      <c r="F32" s="16"/>
      <c r="G32" s="16"/>
      <c r="H32" s="16"/>
      <c r="I32" s="16"/>
      <c r="J32" s="16"/>
      <c r="K32" s="78">
        <f t="shared" si="12"/>
        <v>0</v>
      </c>
      <c r="L32" s="16"/>
      <c r="M32" s="16"/>
      <c r="N32" s="16">
        <f>ROUND(E32*I32,2)</f>
        <v>0</v>
      </c>
      <c r="O32" s="16"/>
      <c r="P32" s="79">
        <f t="shared" si="9"/>
        <v>0</v>
      </c>
    </row>
    <row r="33" spans="1:16" s="50" customFormat="1" ht="25.5" x14ac:dyDescent="0.2">
      <c r="A33" s="19"/>
      <c r="B33" s="55"/>
      <c r="C33" s="120" t="s">
        <v>286</v>
      </c>
      <c r="D33" s="76" t="s">
        <v>29</v>
      </c>
      <c r="E33" s="94">
        <f>E30</f>
        <v>175.2</v>
      </c>
      <c r="F33" s="16"/>
      <c r="G33" s="16"/>
      <c r="H33" s="16"/>
      <c r="I33" s="16"/>
      <c r="J33" s="16"/>
      <c r="K33" s="78">
        <f t="shared" si="12"/>
        <v>0</v>
      </c>
      <c r="L33" s="16"/>
      <c r="M33" s="16"/>
      <c r="N33" s="16">
        <f>ROUND(E33*I33,2)</f>
        <v>0</v>
      </c>
      <c r="O33" s="16"/>
      <c r="P33" s="79">
        <f t="shared" si="9"/>
        <v>0</v>
      </c>
    </row>
    <row r="34" spans="1:16" s="50" customFormat="1" ht="63.75" x14ac:dyDescent="0.2">
      <c r="A34" s="19">
        <v>6</v>
      </c>
      <c r="B34" s="55"/>
      <c r="C34" s="20" t="s">
        <v>363</v>
      </c>
      <c r="D34" s="76" t="s">
        <v>29</v>
      </c>
      <c r="E34" s="94">
        <v>45.8</v>
      </c>
      <c r="F34" s="16"/>
      <c r="G34" s="16"/>
      <c r="H34" s="16">
        <f>ROUND(F34*G34,2)</f>
        <v>0</v>
      </c>
      <c r="I34" s="16"/>
      <c r="J34" s="16"/>
      <c r="K34" s="78">
        <f t="shared" si="12"/>
        <v>0</v>
      </c>
      <c r="L34" s="16">
        <f>ROUND(E34*F34,2)</f>
        <v>0</v>
      </c>
      <c r="M34" s="16">
        <f>ROUND(H34*E34,2)</f>
        <v>0</v>
      </c>
      <c r="N34" s="16"/>
      <c r="O34" s="16">
        <f>ROUND(J34*E34,2)</f>
        <v>0</v>
      </c>
      <c r="P34" s="79">
        <f t="shared" si="9"/>
        <v>0</v>
      </c>
    </row>
    <row r="35" spans="1:16" s="50" customFormat="1" ht="18" customHeight="1" x14ac:dyDescent="0.2">
      <c r="A35" s="19"/>
      <c r="B35" s="20"/>
      <c r="C35" s="114" t="s">
        <v>96</v>
      </c>
      <c r="D35" s="76"/>
      <c r="E35" s="77"/>
      <c r="F35" s="16"/>
      <c r="G35" s="16"/>
      <c r="H35" s="16"/>
      <c r="I35" s="16"/>
      <c r="J35" s="16"/>
      <c r="K35" s="78"/>
      <c r="L35" s="16"/>
      <c r="M35" s="16"/>
      <c r="N35" s="16"/>
      <c r="O35" s="16"/>
      <c r="P35" s="79"/>
    </row>
    <row r="36" spans="1:16" s="50" customFormat="1" ht="63.75" x14ac:dyDescent="0.2">
      <c r="A36" s="19">
        <v>7</v>
      </c>
      <c r="B36" s="20"/>
      <c r="C36" s="20" t="s">
        <v>358</v>
      </c>
      <c r="D36" s="76" t="s">
        <v>29</v>
      </c>
      <c r="E36" s="94">
        <v>6.9</v>
      </c>
      <c r="F36" s="16"/>
      <c r="G36" s="16"/>
      <c r="H36" s="16">
        <f>ROUND(F36*G36,2)</f>
        <v>0</v>
      </c>
      <c r="I36" s="16"/>
      <c r="J36" s="16"/>
      <c r="K36" s="78">
        <f t="shared" ref="K36:K38" si="13">J36+I36+H36</f>
        <v>0</v>
      </c>
      <c r="L36" s="16">
        <f>ROUND(E36*F36,2)</f>
        <v>0</v>
      </c>
      <c r="M36" s="16">
        <f>ROUND(H36*E36,2)</f>
        <v>0</v>
      </c>
      <c r="N36" s="16"/>
      <c r="O36" s="16">
        <f>ROUND(J36*E36,2)</f>
        <v>0</v>
      </c>
      <c r="P36" s="79">
        <f t="shared" ref="P36:P38" si="14">M36+N36+O36</f>
        <v>0</v>
      </c>
    </row>
    <row r="37" spans="1:16" s="50" customFormat="1" x14ac:dyDescent="0.2">
      <c r="A37" s="19"/>
      <c r="B37" s="55"/>
      <c r="C37" s="120" t="s">
        <v>359</v>
      </c>
      <c r="D37" s="76" t="s">
        <v>30</v>
      </c>
      <c r="E37" s="96">
        <v>1</v>
      </c>
      <c r="F37" s="16"/>
      <c r="G37" s="16"/>
      <c r="H37" s="16"/>
      <c r="I37" s="16"/>
      <c r="J37" s="16"/>
      <c r="K37" s="78">
        <f t="shared" si="13"/>
        <v>0</v>
      </c>
      <c r="L37" s="16"/>
      <c r="M37" s="16"/>
      <c r="N37" s="16">
        <f>ROUND(E37*I37,2)</f>
        <v>0</v>
      </c>
      <c r="O37" s="16"/>
      <c r="P37" s="79">
        <f t="shared" si="14"/>
        <v>0</v>
      </c>
    </row>
    <row r="38" spans="1:16" s="50" customFormat="1" ht="25.5" x14ac:dyDescent="0.2">
      <c r="A38" s="19">
        <v>8</v>
      </c>
      <c r="B38" s="46"/>
      <c r="C38" s="20" t="s">
        <v>105</v>
      </c>
      <c r="D38" s="76" t="s">
        <v>29</v>
      </c>
      <c r="E38" s="94">
        <v>3.4</v>
      </c>
      <c r="F38" s="16"/>
      <c r="G38" s="16"/>
      <c r="H38" s="16">
        <f>ROUND(F38*G38,2)</f>
        <v>0</v>
      </c>
      <c r="I38" s="16"/>
      <c r="J38" s="16"/>
      <c r="K38" s="78">
        <f t="shared" si="13"/>
        <v>0</v>
      </c>
      <c r="L38" s="16">
        <f>ROUND(E38*F38,2)</f>
        <v>0</v>
      </c>
      <c r="M38" s="16">
        <f>ROUND(H38*E38,2)</f>
        <v>0</v>
      </c>
      <c r="N38" s="16"/>
      <c r="O38" s="16">
        <f>ROUND(J38*E38,2)</f>
        <v>0</v>
      </c>
      <c r="P38" s="79">
        <f t="shared" si="14"/>
        <v>0</v>
      </c>
    </row>
    <row r="39" spans="1:16" s="50" customFormat="1" ht="25.5" x14ac:dyDescent="0.2">
      <c r="A39" s="19"/>
      <c r="B39" s="55"/>
      <c r="C39" s="120" t="s">
        <v>106</v>
      </c>
      <c r="D39" s="76" t="s">
        <v>29</v>
      </c>
      <c r="E39" s="94">
        <v>3.4</v>
      </c>
      <c r="F39" s="16"/>
      <c r="G39" s="16"/>
      <c r="H39" s="16"/>
      <c r="I39" s="16"/>
      <c r="J39" s="16"/>
      <c r="K39" s="78">
        <f t="shared" ref="K39:K46" si="15">J39+I39+H39</f>
        <v>0</v>
      </c>
      <c r="L39" s="16"/>
      <c r="M39" s="16"/>
      <c r="N39" s="16">
        <f>ROUND(E39*I39,2)</f>
        <v>0</v>
      </c>
      <c r="O39" s="16"/>
      <c r="P39" s="79">
        <f t="shared" ref="P39:P46" si="16">M39+N39+O39</f>
        <v>0</v>
      </c>
    </row>
    <row r="40" spans="1:16" s="50" customFormat="1" ht="38.25" x14ac:dyDescent="0.2">
      <c r="A40" s="19"/>
      <c r="B40" s="55"/>
      <c r="C40" s="120" t="s">
        <v>107</v>
      </c>
      <c r="D40" s="76" t="s">
        <v>29</v>
      </c>
      <c r="E40" s="94">
        <v>3.4</v>
      </c>
      <c r="F40" s="16"/>
      <c r="G40" s="16"/>
      <c r="H40" s="16"/>
      <c r="I40" s="16"/>
      <c r="J40" s="16"/>
      <c r="K40" s="78">
        <f t="shared" ref="K40" si="17">J40+I40+H40</f>
        <v>0</v>
      </c>
      <c r="L40" s="16"/>
      <c r="M40" s="16"/>
      <c r="N40" s="16">
        <f>ROUND(E40*I40,2)</f>
        <v>0</v>
      </c>
      <c r="O40" s="16"/>
      <c r="P40" s="79">
        <f t="shared" ref="P40" si="18">M40+N40+O40</f>
        <v>0</v>
      </c>
    </row>
    <row r="41" spans="1:16" s="50" customFormat="1" x14ac:dyDescent="0.2">
      <c r="A41" s="19"/>
      <c r="B41" s="55"/>
      <c r="C41" s="120" t="s">
        <v>360</v>
      </c>
      <c r="D41" s="76" t="s">
        <v>30</v>
      </c>
      <c r="E41" s="96">
        <v>1</v>
      </c>
      <c r="F41" s="16"/>
      <c r="G41" s="16"/>
      <c r="H41" s="16"/>
      <c r="I41" s="16"/>
      <c r="J41" s="16"/>
      <c r="K41" s="78">
        <f t="shared" si="15"/>
        <v>0</v>
      </c>
      <c r="L41" s="16"/>
      <c r="M41" s="16"/>
      <c r="N41" s="16">
        <f>ROUND(E41*I41,2)</f>
        <v>0</v>
      </c>
      <c r="O41" s="16"/>
      <c r="P41" s="79">
        <f t="shared" si="16"/>
        <v>0</v>
      </c>
    </row>
    <row r="42" spans="1:16" s="50" customFormat="1" ht="38.25" x14ac:dyDescent="0.2">
      <c r="A42" s="19">
        <v>9</v>
      </c>
      <c r="B42" s="55"/>
      <c r="C42" s="20" t="s">
        <v>290</v>
      </c>
      <c r="D42" s="76" t="s">
        <v>29</v>
      </c>
      <c r="E42" s="94">
        <v>131.30000000000001</v>
      </c>
      <c r="F42" s="16"/>
      <c r="G42" s="16"/>
      <c r="H42" s="16">
        <f>ROUND(F42*G42,2)</f>
        <v>0</v>
      </c>
      <c r="I42" s="16"/>
      <c r="J42" s="16"/>
      <c r="K42" s="78">
        <f t="shared" si="15"/>
        <v>0</v>
      </c>
      <c r="L42" s="16">
        <f>ROUND(E42*F42,2)</f>
        <v>0</v>
      </c>
      <c r="M42" s="16">
        <f>ROUND(H42*E42,2)</f>
        <v>0</v>
      </c>
      <c r="N42" s="16"/>
      <c r="O42" s="16">
        <f>ROUND(J42*E42,2)</f>
        <v>0</v>
      </c>
      <c r="P42" s="79">
        <f t="shared" si="16"/>
        <v>0</v>
      </c>
    </row>
    <row r="43" spans="1:16" s="50" customFormat="1" ht="25.5" x14ac:dyDescent="0.2">
      <c r="A43" s="19"/>
      <c r="B43" s="55"/>
      <c r="C43" s="120" t="s">
        <v>288</v>
      </c>
      <c r="D43" s="76" t="s">
        <v>29</v>
      </c>
      <c r="E43" s="94">
        <f>E42</f>
        <v>131.30000000000001</v>
      </c>
      <c r="F43" s="16"/>
      <c r="G43" s="16"/>
      <c r="H43" s="16"/>
      <c r="I43" s="16"/>
      <c r="J43" s="16"/>
      <c r="K43" s="78">
        <f t="shared" si="15"/>
        <v>0</v>
      </c>
      <c r="L43" s="16"/>
      <c r="M43" s="16"/>
      <c r="N43" s="16">
        <f>ROUND(E43*I43,2)</f>
        <v>0</v>
      </c>
      <c r="O43" s="16"/>
      <c r="P43" s="79">
        <f t="shared" si="16"/>
        <v>0</v>
      </c>
    </row>
    <row r="44" spans="1:16" s="50" customFormat="1" ht="25.5" x14ac:dyDescent="0.2">
      <c r="A44" s="19"/>
      <c r="B44" s="55"/>
      <c r="C44" s="120" t="s">
        <v>291</v>
      </c>
      <c r="D44" s="76" t="s">
        <v>29</v>
      </c>
      <c r="E44" s="94">
        <f>E42</f>
        <v>131.30000000000001</v>
      </c>
      <c r="F44" s="16"/>
      <c r="G44" s="16"/>
      <c r="H44" s="16"/>
      <c r="I44" s="16"/>
      <c r="J44" s="16"/>
      <c r="K44" s="78">
        <f t="shared" si="15"/>
        <v>0</v>
      </c>
      <c r="L44" s="16"/>
      <c r="M44" s="16"/>
      <c r="N44" s="16">
        <f>ROUND(E44*I44,2)</f>
        <v>0</v>
      </c>
      <c r="O44" s="16"/>
      <c r="P44" s="79">
        <f t="shared" si="16"/>
        <v>0</v>
      </c>
    </row>
    <row r="45" spans="1:16" s="50" customFormat="1" ht="25.5" x14ac:dyDescent="0.2">
      <c r="A45" s="19"/>
      <c r="B45" s="55"/>
      <c r="C45" s="120" t="s">
        <v>289</v>
      </c>
      <c r="D45" s="76" t="s">
        <v>29</v>
      </c>
      <c r="E45" s="94">
        <f>E42</f>
        <v>131.30000000000001</v>
      </c>
      <c r="F45" s="16"/>
      <c r="G45" s="16"/>
      <c r="H45" s="16"/>
      <c r="I45" s="16"/>
      <c r="J45" s="16"/>
      <c r="K45" s="78">
        <f t="shared" si="15"/>
        <v>0</v>
      </c>
      <c r="L45" s="16"/>
      <c r="M45" s="16"/>
      <c r="N45" s="16">
        <f>ROUND(E45*I45,2)</f>
        <v>0</v>
      </c>
      <c r="O45" s="16"/>
      <c r="P45" s="79">
        <f t="shared" si="16"/>
        <v>0</v>
      </c>
    </row>
    <row r="46" spans="1:16" s="50" customFormat="1" ht="25.5" x14ac:dyDescent="0.2">
      <c r="A46" s="19"/>
      <c r="B46" s="55"/>
      <c r="C46" s="120" t="s">
        <v>286</v>
      </c>
      <c r="D46" s="76" t="s">
        <v>29</v>
      </c>
      <c r="E46" s="94">
        <f>E42</f>
        <v>131.30000000000001</v>
      </c>
      <c r="F46" s="16"/>
      <c r="G46" s="16"/>
      <c r="H46" s="16"/>
      <c r="I46" s="16"/>
      <c r="J46" s="16"/>
      <c r="K46" s="78">
        <f t="shared" si="15"/>
        <v>0</v>
      </c>
      <c r="L46" s="16"/>
      <c r="M46" s="16"/>
      <c r="N46" s="16">
        <f>ROUND(E46*I46,2)</f>
        <v>0</v>
      </c>
      <c r="O46" s="16"/>
      <c r="P46" s="79">
        <f t="shared" si="16"/>
        <v>0</v>
      </c>
    </row>
    <row r="47" spans="1:16" s="50" customFormat="1" ht="18" customHeight="1" x14ac:dyDescent="0.2">
      <c r="A47" s="19"/>
      <c r="B47" s="20"/>
      <c r="C47" s="114" t="s">
        <v>272</v>
      </c>
      <c r="D47" s="76"/>
      <c r="E47" s="77"/>
      <c r="F47" s="16"/>
      <c r="G47" s="16"/>
      <c r="H47" s="16"/>
      <c r="I47" s="16"/>
      <c r="J47" s="16"/>
      <c r="K47" s="78"/>
      <c r="L47" s="16"/>
      <c r="M47" s="16"/>
      <c r="N47" s="16"/>
      <c r="O47" s="16"/>
      <c r="P47" s="79"/>
    </row>
    <row r="48" spans="1:16" s="50" customFormat="1" ht="18" customHeight="1" x14ac:dyDescent="0.2">
      <c r="A48" s="19">
        <v>10</v>
      </c>
      <c r="B48" s="46"/>
      <c r="C48" s="20" t="s">
        <v>273</v>
      </c>
      <c r="D48" s="76" t="s">
        <v>30</v>
      </c>
      <c r="E48" s="96">
        <v>1</v>
      </c>
      <c r="F48" s="16"/>
      <c r="G48" s="16"/>
      <c r="H48" s="16">
        <f>ROUND(F48*G48,2)</f>
        <v>0</v>
      </c>
      <c r="I48" s="16"/>
      <c r="J48" s="16"/>
      <c r="K48" s="78">
        <f t="shared" ref="K48:K50" si="19">J48+I48+H48</f>
        <v>0</v>
      </c>
      <c r="L48" s="16">
        <f>ROUND(E48*F48,2)</f>
        <v>0</v>
      </c>
      <c r="M48" s="16">
        <f>ROUND(H48*E48,2)</f>
        <v>0</v>
      </c>
      <c r="N48" s="16"/>
      <c r="O48" s="16">
        <f>ROUND(J48*E48,2)</f>
        <v>0</v>
      </c>
      <c r="P48" s="79">
        <f t="shared" ref="P48:P50" si="20">M48+N48+O48</f>
        <v>0</v>
      </c>
    </row>
    <row r="49" spans="1:18" s="50" customFormat="1" ht="18" customHeight="1" x14ac:dyDescent="0.2">
      <c r="A49" s="19"/>
      <c r="B49" s="20"/>
      <c r="C49" s="120" t="s">
        <v>251</v>
      </c>
      <c r="D49" s="76" t="s">
        <v>31</v>
      </c>
      <c r="E49" s="94">
        <v>2.6</v>
      </c>
      <c r="F49" s="16"/>
      <c r="G49" s="16"/>
      <c r="H49" s="16"/>
      <c r="I49" s="16"/>
      <c r="J49" s="16"/>
      <c r="K49" s="78">
        <f t="shared" ref="K49" si="21">J49+I49+H49</f>
        <v>0</v>
      </c>
      <c r="L49" s="16"/>
      <c r="M49" s="16"/>
      <c r="N49" s="16">
        <f t="shared" ref="N49" si="22">ROUND(E49*I49,2)</f>
        <v>0</v>
      </c>
      <c r="O49" s="16"/>
      <c r="P49" s="79">
        <f t="shared" ref="P49" si="23">M49+N49+O49</f>
        <v>0</v>
      </c>
    </row>
    <row r="50" spans="1:18" s="50" customFormat="1" ht="18" customHeight="1" x14ac:dyDescent="0.2">
      <c r="A50" s="19"/>
      <c r="B50" s="20"/>
      <c r="C50" s="120" t="s">
        <v>275</v>
      </c>
      <c r="D50" s="76" t="s">
        <v>29</v>
      </c>
      <c r="E50" s="104">
        <v>0.38</v>
      </c>
      <c r="F50" s="16"/>
      <c r="G50" s="16"/>
      <c r="H50" s="16"/>
      <c r="I50" s="16"/>
      <c r="J50" s="16"/>
      <c r="K50" s="78">
        <f t="shared" si="19"/>
        <v>0</v>
      </c>
      <c r="L50" s="16"/>
      <c r="M50" s="16"/>
      <c r="N50" s="16">
        <f t="shared" ref="N50:N53" si="24">ROUND(E50*I50,2)</f>
        <v>0</v>
      </c>
      <c r="O50" s="16"/>
      <c r="P50" s="79">
        <f t="shared" si="20"/>
        <v>0</v>
      </c>
    </row>
    <row r="51" spans="1:18" s="50" customFormat="1" ht="18" customHeight="1" x14ac:dyDescent="0.2">
      <c r="A51" s="19"/>
      <c r="B51" s="20"/>
      <c r="C51" s="120" t="s">
        <v>276</v>
      </c>
      <c r="D51" s="76" t="s">
        <v>31</v>
      </c>
      <c r="E51" s="104">
        <v>1.3</v>
      </c>
      <c r="F51" s="16"/>
      <c r="G51" s="16"/>
      <c r="H51" s="16"/>
      <c r="I51" s="16"/>
      <c r="J51" s="16"/>
      <c r="K51" s="78">
        <f t="shared" ref="K51:K52" si="25">J51+I51+H51</f>
        <v>0</v>
      </c>
      <c r="L51" s="16"/>
      <c r="M51" s="16"/>
      <c r="N51" s="16">
        <f t="shared" si="24"/>
        <v>0</v>
      </c>
      <c r="O51" s="16"/>
      <c r="P51" s="79">
        <f t="shared" ref="P51:P52" si="26">M51+N51+O51</f>
        <v>0</v>
      </c>
    </row>
    <row r="52" spans="1:18" s="50" customFormat="1" ht="18" customHeight="1" x14ac:dyDescent="0.2">
      <c r="A52" s="19"/>
      <c r="B52" s="55"/>
      <c r="C52" s="120" t="s">
        <v>277</v>
      </c>
      <c r="D52" s="76" t="s">
        <v>31</v>
      </c>
      <c r="E52" s="104">
        <v>1.4</v>
      </c>
      <c r="F52" s="16"/>
      <c r="G52" s="16"/>
      <c r="H52" s="16"/>
      <c r="I52" s="16"/>
      <c r="J52" s="16"/>
      <c r="K52" s="78">
        <f t="shared" si="25"/>
        <v>0</v>
      </c>
      <c r="L52" s="16"/>
      <c r="M52" s="16"/>
      <c r="N52" s="16">
        <f t="shared" si="24"/>
        <v>0</v>
      </c>
      <c r="O52" s="16"/>
      <c r="P52" s="79">
        <f t="shared" si="26"/>
        <v>0</v>
      </c>
    </row>
    <row r="53" spans="1:18" s="50" customFormat="1" ht="18" customHeight="1" x14ac:dyDescent="0.2">
      <c r="A53" s="19"/>
      <c r="B53" s="55"/>
      <c r="C53" s="120" t="s">
        <v>274</v>
      </c>
      <c r="D53" s="76" t="s">
        <v>30</v>
      </c>
      <c r="E53" s="96">
        <v>1</v>
      </c>
      <c r="F53" s="16"/>
      <c r="G53" s="16"/>
      <c r="H53" s="16"/>
      <c r="I53" s="16">
        <v>0</v>
      </c>
      <c r="J53" s="16"/>
      <c r="K53" s="78">
        <f t="shared" ref="K53:K54" si="27">J53+I53+H53</f>
        <v>0</v>
      </c>
      <c r="L53" s="16"/>
      <c r="M53" s="16"/>
      <c r="N53" s="16">
        <f t="shared" si="24"/>
        <v>0</v>
      </c>
      <c r="O53" s="16"/>
      <c r="P53" s="79">
        <f t="shared" ref="P53:P54" si="28">M53+N53+O53</f>
        <v>0</v>
      </c>
    </row>
    <row r="54" spans="1:18" s="50" customFormat="1" x14ac:dyDescent="0.2">
      <c r="A54" s="19"/>
      <c r="B54" s="55"/>
      <c r="C54" s="120" t="s">
        <v>359</v>
      </c>
      <c r="D54" s="76" t="s">
        <v>30</v>
      </c>
      <c r="E54" s="96">
        <v>1</v>
      </c>
      <c r="F54" s="16"/>
      <c r="G54" s="16"/>
      <c r="H54" s="16"/>
      <c r="I54" s="16"/>
      <c r="J54" s="16"/>
      <c r="K54" s="78">
        <f t="shared" si="27"/>
        <v>0</v>
      </c>
      <c r="L54" s="16"/>
      <c r="M54" s="16"/>
      <c r="N54" s="16">
        <f t="shared" ref="N54" si="29">ROUND(E54*I54,2)</f>
        <v>0</v>
      </c>
      <c r="O54" s="16"/>
      <c r="P54" s="79">
        <f t="shared" si="28"/>
        <v>0</v>
      </c>
    </row>
    <row r="55" spans="1:18" s="50" customFormat="1" ht="18" customHeight="1" x14ac:dyDescent="0.2">
      <c r="A55" s="19"/>
      <c r="B55" s="20"/>
      <c r="C55" s="114" t="s">
        <v>33</v>
      </c>
      <c r="D55" s="76"/>
      <c r="E55" s="77"/>
      <c r="F55" s="16"/>
      <c r="G55" s="16"/>
      <c r="H55" s="16"/>
      <c r="I55" s="16"/>
      <c r="J55" s="78"/>
      <c r="K55" s="78"/>
      <c r="L55" s="16"/>
      <c r="M55" s="16"/>
      <c r="N55" s="16"/>
      <c r="O55" s="16"/>
      <c r="P55" s="79"/>
    </row>
    <row r="56" spans="1:18" s="50" customFormat="1" ht="25.5" x14ac:dyDescent="0.2">
      <c r="A56" s="19">
        <v>11</v>
      </c>
      <c r="B56" s="20"/>
      <c r="C56" s="20" t="s">
        <v>292</v>
      </c>
      <c r="D56" s="92" t="s">
        <v>31</v>
      </c>
      <c r="E56" s="94">
        <v>10.4</v>
      </c>
      <c r="F56" s="16"/>
      <c r="G56" s="16"/>
      <c r="H56" s="16">
        <f>ROUND(F56*G56,2)</f>
        <v>0</v>
      </c>
      <c r="I56" s="16"/>
      <c r="J56" s="16"/>
      <c r="K56" s="78">
        <f t="shared" ref="K56:K58" si="30">J56+I56+H56</f>
        <v>0</v>
      </c>
      <c r="L56" s="16">
        <f>ROUND(E56*F56,2)</f>
        <v>0</v>
      </c>
      <c r="M56" s="16">
        <f>ROUND(H56*E56,2)</f>
        <v>0</v>
      </c>
      <c r="N56" s="16"/>
      <c r="O56" s="16">
        <f>ROUND(J56*E56,2)</f>
        <v>0</v>
      </c>
      <c r="P56" s="79">
        <f t="shared" ref="P56:P58" si="31">M56+N56+O56</f>
        <v>0</v>
      </c>
    </row>
    <row r="57" spans="1:18" s="50" customFormat="1" ht="51" x14ac:dyDescent="0.2">
      <c r="A57" s="19"/>
      <c r="B57" s="55"/>
      <c r="C57" s="120" t="s">
        <v>108</v>
      </c>
      <c r="D57" s="76" t="s">
        <v>31</v>
      </c>
      <c r="E57" s="104">
        <f>E56</f>
        <v>10.4</v>
      </c>
      <c r="F57" s="16"/>
      <c r="G57" s="16"/>
      <c r="H57" s="16"/>
      <c r="I57" s="16"/>
      <c r="J57" s="16"/>
      <c r="K57" s="78">
        <f t="shared" si="30"/>
        <v>0</v>
      </c>
      <c r="L57" s="16"/>
      <c r="M57" s="16"/>
      <c r="N57" s="16">
        <f>ROUND(E57*I57,2)</f>
        <v>0</v>
      </c>
      <c r="O57" s="16"/>
      <c r="P57" s="79">
        <f t="shared" si="31"/>
        <v>0</v>
      </c>
    </row>
    <row r="58" spans="1:18" s="50" customFormat="1" ht="25.5" x14ac:dyDescent="0.2">
      <c r="A58" s="19"/>
      <c r="B58" s="55"/>
      <c r="C58" s="120" t="s">
        <v>361</v>
      </c>
      <c r="D58" s="76" t="s">
        <v>30</v>
      </c>
      <c r="E58" s="94">
        <v>1</v>
      </c>
      <c r="F58" s="16"/>
      <c r="G58" s="16"/>
      <c r="H58" s="16"/>
      <c r="I58" s="16"/>
      <c r="J58" s="16"/>
      <c r="K58" s="78">
        <f t="shared" si="30"/>
        <v>0</v>
      </c>
      <c r="L58" s="16"/>
      <c r="M58" s="16"/>
      <c r="N58" s="16">
        <f>ROUND(E58*I58,2)</f>
        <v>0</v>
      </c>
      <c r="O58" s="16"/>
      <c r="P58" s="79">
        <f t="shared" si="31"/>
        <v>0</v>
      </c>
    </row>
    <row r="59" spans="1:18" s="50" customFormat="1" ht="18" customHeight="1" x14ac:dyDescent="0.2">
      <c r="A59" s="19">
        <v>12</v>
      </c>
      <c r="B59" s="92"/>
      <c r="C59" s="20" t="s">
        <v>104</v>
      </c>
      <c r="D59" s="76" t="s">
        <v>28</v>
      </c>
      <c r="E59" s="96">
        <v>1</v>
      </c>
      <c r="F59" s="16"/>
      <c r="G59" s="16"/>
      <c r="H59" s="16">
        <f>ROUND(F59*G59,2)</f>
        <v>0</v>
      </c>
      <c r="I59" s="16"/>
      <c r="J59" s="16"/>
      <c r="K59" s="78">
        <f t="shared" ref="K59:K61" si="32">J59+I59+H59</f>
        <v>0</v>
      </c>
      <c r="L59" s="16">
        <f>ROUND(E59*F59,2)</f>
        <v>0</v>
      </c>
      <c r="M59" s="16">
        <f>ROUND(H59*E59,2)</f>
        <v>0</v>
      </c>
      <c r="N59" s="16"/>
      <c r="O59" s="16">
        <f>ROUND(J59*E59,2)</f>
        <v>0</v>
      </c>
      <c r="P59" s="79">
        <f t="shared" ref="P59:P61" si="33">M59+N59+O59</f>
        <v>0</v>
      </c>
    </row>
    <row r="60" spans="1:18" s="50" customFormat="1" ht="18" customHeight="1" x14ac:dyDescent="0.2">
      <c r="A60" s="19"/>
      <c r="B60" s="55"/>
      <c r="C60" s="120" t="s">
        <v>109</v>
      </c>
      <c r="D60" s="76" t="s">
        <v>28</v>
      </c>
      <c r="E60" s="96">
        <v>1</v>
      </c>
      <c r="F60" s="16"/>
      <c r="G60" s="16"/>
      <c r="H60" s="16"/>
      <c r="I60" s="16"/>
      <c r="J60" s="16"/>
      <c r="K60" s="78">
        <f t="shared" ref="K60" si="34">J60+I60+H60</f>
        <v>0</v>
      </c>
      <c r="L60" s="16"/>
      <c r="M60" s="16"/>
      <c r="N60" s="16">
        <f>ROUND(E60*I60,2)</f>
        <v>0</v>
      </c>
      <c r="O60" s="16"/>
      <c r="P60" s="79">
        <f t="shared" ref="P60" si="35">M60+N60+O60</f>
        <v>0</v>
      </c>
      <c r="Q60" s="98"/>
      <c r="R60" s="98"/>
    </row>
    <row r="61" spans="1:18" s="50" customFormat="1" ht="18" customHeight="1" thickBot="1" x14ac:dyDescent="0.25">
      <c r="A61" s="19"/>
      <c r="B61" s="55"/>
      <c r="C61" s="120" t="s">
        <v>99</v>
      </c>
      <c r="D61" s="76" t="s">
        <v>30</v>
      </c>
      <c r="E61" s="96">
        <v>1</v>
      </c>
      <c r="F61" s="16"/>
      <c r="G61" s="16"/>
      <c r="H61" s="16"/>
      <c r="I61" s="16"/>
      <c r="J61" s="16"/>
      <c r="K61" s="78">
        <f t="shared" si="32"/>
        <v>0</v>
      </c>
      <c r="L61" s="16"/>
      <c r="M61" s="16"/>
      <c r="N61" s="16">
        <f>ROUND(E61*I61,2)</f>
        <v>0</v>
      </c>
      <c r="O61" s="16"/>
      <c r="P61" s="79">
        <f t="shared" si="33"/>
        <v>0</v>
      </c>
    </row>
    <row r="62" spans="1:18" s="17" customFormat="1" ht="18" customHeight="1" thickBot="1" x14ac:dyDescent="0.25">
      <c r="A62" s="57"/>
      <c r="B62" s="59"/>
      <c r="C62" s="59" t="s">
        <v>8</v>
      </c>
      <c r="D62" s="80"/>
      <c r="E62" s="81"/>
      <c r="F62" s="60"/>
      <c r="G62" s="60"/>
      <c r="H62" s="60"/>
      <c r="I62" s="60"/>
      <c r="J62" s="60"/>
      <c r="K62" s="60"/>
      <c r="L62" s="60">
        <f>SUM(L14:L61)</f>
        <v>0</v>
      </c>
      <c r="M62" s="60">
        <f>SUM(M14:M61)</f>
        <v>0</v>
      </c>
      <c r="N62" s="60">
        <f>SUM(N14:N61)</f>
        <v>0</v>
      </c>
      <c r="O62" s="60">
        <f>SUM(O14:O61)</f>
        <v>0</v>
      </c>
      <c r="P62" s="60">
        <f>SUM(P14:P61)</f>
        <v>0</v>
      </c>
    </row>
    <row r="63" spans="1:18" ht="18" customHeight="1" thickBot="1" x14ac:dyDescent="0.25">
      <c r="A63" s="25"/>
      <c r="B63" s="25"/>
      <c r="C63" s="110"/>
      <c r="D63" s="82"/>
      <c r="E63" s="82"/>
      <c r="F63" s="82"/>
      <c r="G63" s="82"/>
      <c r="H63" s="82"/>
      <c r="I63" s="82"/>
      <c r="J63" s="26"/>
      <c r="K63" s="26" t="s">
        <v>61</v>
      </c>
      <c r="L63" s="119"/>
      <c r="M63" s="83"/>
      <c r="N63" s="16">
        <f>ROUND(N62*0.05,2)</f>
        <v>0</v>
      </c>
      <c r="O63" s="84"/>
      <c r="P63" s="84"/>
    </row>
    <row r="64" spans="1:18" ht="21" customHeight="1" thickBot="1" x14ac:dyDescent="0.25">
      <c r="A64" s="25"/>
      <c r="B64" s="25"/>
      <c r="C64" s="110"/>
      <c r="D64" s="82"/>
      <c r="E64" s="82"/>
      <c r="F64" s="82"/>
      <c r="G64" s="82"/>
      <c r="H64" s="82"/>
      <c r="I64" s="82"/>
      <c r="J64" s="27"/>
      <c r="K64" s="27"/>
      <c r="L64" s="27" t="s">
        <v>16</v>
      </c>
      <c r="M64" s="85">
        <f>M63+M62</f>
        <v>0</v>
      </c>
      <c r="N64" s="85">
        <f>N63+N62</f>
        <v>0</v>
      </c>
      <c r="O64" s="85">
        <f>O63+O62</f>
        <v>0</v>
      </c>
      <c r="P64" s="85">
        <f>SUM(M64:O64)</f>
        <v>0</v>
      </c>
    </row>
    <row r="66" spans="1:16" ht="14.25" x14ac:dyDescent="0.2">
      <c r="A66" s="12"/>
      <c r="B66" s="70" t="s">
        <v>10</v>
      </c>
      <c r="C66" s="111"/>
      <c r="D66" s="33" t="s">
        <v>59</v>
      </c>
      <c r="G66" s="33"/>
      <c r="H66" s="33" t="s">
        <v>17</v>
      </c>
      <c r="I66" s="33"/>
      <c r="J66" s="33"/>
      <c r="K66" s="33"/>
      <c r="M66" s="33"/>
      <c r="N66" s="12"/>
      <c r="O66" s="12"/>
      <c r="P66" s="12"/>
    </row>
    <row r="67" spans="1:16" ht="14.25" x14ac:dyDescent="0.2">
      <c r="A67" s="12"/>
      <c r="D67" s="35" t="s">
        <v>60</v>
      </c>
      <c r="N67" s="12"/>
      <c r="O67" s="12"/>
      <c r="P67" s="12"/>
    </row>
    <row r="68" spans="1:16" ht="14.25" x14ac:dyDescent="0.2">
      <c r="A68" s="12"/>
      <c r="B68" s="35"/>
      <c r="N68" s="12"/>
      <c r="O68" s="12"/>
      <c r="P68" s="12"/>
    </row>
  </sheetData>
  <mergeCells count="7">
    <mergeCell ref="E11:E13"/>
    <mergeCell ref="F11:K12"/>
    <mergeCell ref="L11:P12"/>
    <mergeCell ref="A11:A13"/>
    <mergeCell ref="B11:B13"/>
    <mergeCell ref="C11:C13"/>
    <mergeCell ref="D11:D13"/>
  </mergeCells>
  <phoneticPr fontId="0" type="noConversion"/>
  <printOptions horizontalCentered="1"/>
  <pageMargins left="1.07" right="0.24000000000000002" top="1.07" bottom="0.38" header="0.16" footer="0.2"/>
  <pageSetup paperSize="9" scale="56" fitToHeight="5" orientation="landscape" r:id="rId1"/>
  <headerFooter>
    <oddFooter>&amp;R&amp;D     &amp;P/&amp;N</oddFooter>
  </headerFooter>
  <extLst>
    <ext xmlns:mx="http://schemas.microsoft.com/office/mac/excel/2008/main" uri="{64002731-A6B0-56B0-2670-7721B7C09600}">
      <mx:PLV Mode="0" OnePage="0" WScale="7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W80"/>
  <sheetViews>
    <sheetView topLeftCell="A64" workbookViewId="0">
      <selection activeCell="I88" sqref="I88"/>
    </sheetView>
  </sheetViews>
  <sheetFormatPr defaultColWidth="9.140625" defaultRowHeight="12.75" x14ac:dyDescent="0.2"/>
  <cols>
    <col min="1" max="1" width="5.140625" style="29" customWidth="1"/>
    <col min="2" max="2" width="14.7109375" style="8" customWidth="1"/>
    <col min="3" max="3" width="36.28515625" style="8" customWidth="1"/>
    <col min="4" max="4" width="7.28515625" style="36" customWidth="1"/>
    <col min="5" max="5" width="8.7109375" style="36" customWidth="1"/>
    <col min="6" max="6" width="9.42578125" style="36" customWidth="1"/>
    <col min="7" max="9" width="9.28515625" style="36" customWidth="1"/>
    <col min="10" max="11" width="9.28515625" style="36" bestFit="1" customWidth="1"/>
    <col min="12" max="12" width="10.42578125" style="36" customWidth="1"/>
    <col min="13" max="14" width="10.28515625" style="36" bestFit="1" customWidth="1"/>
    <col min="15" max="15" width="11.140625" style="36" bestFit="1" customWidth="1"/>
    <col min="16" max="16" width="10.28515625" style="36" bestFit="1" customWidth="1"/>
    <col min="17" max="20" width="9.140625" style="12"/>
    <col min="21" max="21" width="9.28515625" style="12" bestFit="1" customWidth="1"/>
    <col min="22" max="16384" width="9.140625" style="12"/>
  </cols>
  <sheetData>
    <row r="1" spans="1:23" s="4" customFormat="1" ht="18" customHeight="1" x14ac:dyDescent="0.2">
      <c r="A1" s="1"/>
      <c r="B1" s="8"/>
      <c r="C1" s="1" t="s">
        <v>223</v>
      </c>
      <c r="D1" s="3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3" s="4" customFormat="1" ht="18" customHeight="1" x14ac:dyDescent="0.2">
      <c r="A2" s="1" t="s">
        <v>81</v>
      </c>
      <c r="B2" s="6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3" s="4" customFormat="1" ht="18" customHeight="1" x14ac:dyDescent="0.2">
      <c r="A3" s="7" t="str">
        <f>'Lok.2-0'!A3</f>
        <v>Būves nosaukums: Daudzdzīvokļu dzīvojamās ēkas restaurācija, atjaunošana un pārbūve restaurācijas centra vajadzībām, 2.kārta</v>
      </c>
      <c r="B3" s="6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3" s="4" customFormat="1" ht="18" customHeight="1" x14ac:dyDescent="0.2">
      <c r="A4" s="4" t="str">
        <f>Obj.2!A4</f>
        <v>Objekta nosaukums: Dzīvojamā ēka. 2.stāvs</v>
      </c>
      <c r="B4" s="8"/>
      <c r="C4" s="8"/>
      <c r="D4" s="3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3" s="4" customFormat="1" ht="18" customHeight="1" x14ac:dyDescent="0.2">
      <c r="A5" s="4" t="str">
        <f>'Lok.2-0'!A4</f>
        <v>Būves adrese: Baznīcas ielā 30, Kuldīgā</v>
      </c>
      <c r="B5" s="8"/>
      <c r="C5" s="8"/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3" s="4" customFormat="1" ht="18" customHeight="1" x14ac:dyDescent="0.2">
      <c r="A6" s="7"/>
      <c r="B6" s="6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s="4" customFormat="1" ht="18" customHeight="1" x14ac:dyDescent="0.2">
      <c r="A7" s="4" t="s">
        <v>82</v>
      </c>
      <c r="B7" s="8"/>
      <c r="C7" s="8"/>
      <c r="D7" s="3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3" s="4" customFormat="1" ht="18" customHeight="1" x14ac:dyDescent="0.2">
      <c r="A8" s="9"/>
      <c r="B8" s="8"/>
      <c r="C8" s="8"/>
      <c r="D8" s="36"/>
      <c r="E8" s="3"/>
      <c r="F8" s="7"/>
      <c r="G8" s="3"/>
      <c r="H8" s="3"/>
      <c r="I8" s="3"/>
      <c r="J8" s="3"/>
      <c r="K8" s="3"/>
      <c r="L8" s="7" t="s">
        <v>35</v>
      </c>
      <c r="M8" s="3"/>
      <c r="N8" s="41"/>
      <c r="O8" s="72">
        <f>P76</f>
        <v>0</v>
      </c>
      <c r="P8" s="3"/>
    </row>
    <row r="9" spans="1:23" s="4" customFormat="1" ht="18" customHeight="1" x14ac:dyDescent="0.2">
      <c r="A9" s="9"/>
      <c r="B9" s="8"/>
      <c r="C9" s="8"/>
      <c r="D9" s="37"/>
      <c r="E9" s="3"/>
      <c r="F9" s="7"/>
      <c r="G9" s="3"/>
      <c r="H9" s="3"/>
      <c r="I9" s="3"/>
      <c r="J9" s="3"/>
      <c r="K9" s="3"/>
      <c r="L9" s="7" t="str">
        <f>'Lok.2-0'!L8</f>
        <v>Tāme sastādīta 2017.gada ___.__________</v>
      </c>
      <c r="M9" s="3"/>
      <c r="N9" s="41"/>
      <c r="O9" s="3"/>
      <c r="P9" s="3"/>
    </row>
    <row r="10" spans="1:23" s="4" customFormat="1" ht="5.25" customHeight="1" thickBot="1" x14ac:dyDescent="0.25">
      <c r="A10" s="11"/>
      <c r="B10" s="6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23" ht="12.75" customHeight="1" x14ac:dyDescent="0.2">
      <c r="A11" s="155" t="s">
        <v>12</v>
      </c>
      <c r="B11" s="155" t="s">
        <v>7</v>
      </c>
      <c r="C11" s="155" t="s">
        <v>11</v>
      </c>
      <c r="D11" s="168" t="s">
        <v>2</v>
      </c>
      <c r="E11" s="168" t="s">
        <v>3</v>
      </c>
      <c r="F11" s="162" t="s">
        <v>13</v>
      </c>
      <c r="G11" s="163"/>
      <c r="H11" s="163"/>
      <c r="I11" s="163"/>
      <c r="J11" s="163"/>
      <c r="K11" s="163"/>
      <c r="L11" s="162" t="s">
        <v>15</v>
      </c>
      <c r="M11" s="163"/>
      <c r="N11" s="163"/>
      <c r="O11" s="163"/>
      <c r="P11" s="164"/>
    </row>
    <row r="12" spans="1:23" s="13" customFormat="1" ht="12.75" customHeight="1" x14ac:dyDescent="0.2">
      <c r="A12" s="156"/>
      <c r="B12" s="156"/>
      <c r="C12" s="156"/>
      <c r="D12" s="169"/>
      <c r="E12" s="169"/>
      <c r="F12" s="165"/>
      <c r="G12" s="166"/>
      <c r="H12" s="166"/>
      <c r="I12" s="166"/>
      <c r="J12" s="166"/>
      <c r="K12" s="166"/>
      <c r="L12" s="165" t="s">
        <v>4</v>
      </c>
      <c r="M12" s="166"/>
      <c r="N12" s="166" t="s">
        <v>6</v>
      </c>
      <c r="O12" s="166"/>
      <c r="P12" s="167" t="s">
        <v>5</v>
      </c>
    </row>
    <row r="13" spans="1:23" s="13" customFormat="1" ht="34.5" thickBot="1" x14ac:dyDescent="0.25">
      <c r="A13" s="157"/>
      <c r="B13" s="157"/>
      <c r="C13" s="157"/>
      <c r="D13" s="170"/>
      <c r="E13" s="170"/>
      <c r="F13" s="44" t="s">
        <v>14</v>
      </c>
      <c r="G13" s="44" t="s">
        <v>41</v>
      </c>
      <c r="H13" s="44" t="s">
        <v>37</v>
      </c>
      <c r="I13" s="44" t="s">
        <v>42</v>
      </c>
      <c r="J13" s="73" t="s">
        <v>39</v>
      </c>
      <c r="K13" s="73" t="s">
        <v>43</v>
      </c>
      <c r="L13" s="123" t="s">
        <v>14</v>
      </c>
      <c r="M13" s="44" t="s">
        <v>37</v>
      </c>
      <c r="N13" s="44" t="s">
        <v>38</v>
      </c>
      <c r="O13" s="73" t="s">
        <v>39</v>
      </c>
      <c r="P13" s="75" t="s">
        <v>44</v>
      </c>
    </row>
    <row r="14" spans="1:23" s="50" customFormat="1" ht="18" customHeight="1" x14ac:dyDescent="0.2">
      <c r="A14" s="19"/>
      <c r="B14" s="20"/>
      <c r="C14" s="114" t="s">
        <v>112</v>
      </c>
      <c r="D14" s="76"/>
      <c r="E14" s="77"/>
      <c r="F14" s="16"/>
      <c r="G14" s="16"/>
      <c r="H14" s="16"/>
      <c r="I14" s="16"/>
      <c r="J14" s="87"/>
      <c r="K14" s="87"/>
      <c r="L14" s="16"/>
      <c r="M14" s="16"/>
      <c r="N14" s="16"/>
      <c r="O14" s="16"/>
      <c r="P14" s="79"/>
    </row>
    <row r="15" spans="1:23" s="50" customFormat="1" ht="25.5" x14ac:dyDescent="0.2">
      <c r="A15" s="19">
        <v>1</v>
      </c>
      <c r="B15" s="55"/>
      <c r="C15" s="20" t="s">
        <v>120</v>
      </c>
      <c r="D15" s="76" t="s">
        <v>31</v>
      </c>
      <c r="E15" s="94">
        <v>5.2</v>
      </c>
      <c r="F15" s="16"/>
      <c r="G15" s="16"/>
      <c r="H15" s="16">
        <f>ROUND(F15*G15,2)</f>
        <v>0</v>
      </c>
      <c r="I15" s="16"/>
      <c r="J15" s="78"/>
      <c r="K15" s="78">
        <f t="shared" ref="K15:K25" si="0">J15+I15+H15</f>
        <v>0</v>
      </c>
      <c r="L15" s="16">
        <f t="shared" ref="L15" si="1">ROUND(E15*F15,2)</f>
        <v>0</v>
      </c>
      <c r="M15" s="16">
        <f t="shared" ref="M15" si="2">ROUND(H15*E15,2)</f>
        <v>0</v>
      </c>
      <c r="N15" s="16"/>
      <c r="O15" s="16">
        <f t="shared" ref="O15" si="3">ROUND(J15*E15,2)</f>
        <v>0</v>
      </c>
      <c r="P15" s="79">
        <f t="shared" ref="P15:P25" si="4">M15+N15+O15</f>
        <v>0</v>
      </c>
      <c r="R15" s="100"/>
      <c r="S15" s="100"/>
      <c r="T15" s="100"/>
      <c r="U15" s="100"/>
      <c r="V15" s="100"/>
      <c r="W15" s="100"/>
    </row>
    <row r="16" spans="1:23" s="50" customFormat="1" ht="18" customHeight="1" x14ac:dyDescent="0.2">
      <c r="A16" s="19"/>
      <c r="B16" s="55"/>
      <c r="C16" s="120" t="s">
        <v>110</v>
      </c>
      <c r="D16" s="76" t="s">
        <v>31</v>
      </c>
      <c r="E16" s="94">
        <v>0.2</v>
      </c>
      <c r="F16" s="16"/>
      <c r="G16" s="16"/>
      <c r="H16" s="16"/>
      <c r="I16" s="151"/>
      <c r="J16" s="78"/>
      <c r="K16" s="78">
        <f t="shared" ref="K16" si="5">J16+I16+H16</f>
        <v>0</v>
      </c>
      <c r="L16" s="16"/>
      <c r="M16" s="16"/>
      <c r="N16" s="16">
        <f t="shared" ref="N16" si="6">ROUND(I16*E16,2)</f>
        <v>0</v>
      </c>
      <c r="O16" s="16"/>
      <c r="P16" s="79">
        <f t="shared" ref="P16" si="7">M16+N16+O16</f>
        <v>0</v>
      </c>
      <c r="R16" s="100"/>
      <c r="S16" s="105"/>
      <c r="T16" s="100"/>
      <c r="U16" s="100"/>
      <c r="V16" s="100"/>
      <c r="W16" s="100"/>
    </row>
    <row r="17" spans="1:23" s="50" customFormat="1" ht="18" customHeight="1" x14ac:dyDescent="0.2">
      <c r="A17" s="19"/>
      <c r="B17" s="55"/>
      <c r="C17" s="120" t="s">
        <v>114</v>
      </c>
      <c r="D17" s="76" t="s">
        <v>31</v>
      </c>
      <c r="E17" s="94">
        <v>5</v>
      </c>
      <c r="F17" s="16"/>
      <c r="G17" s="16"/>
      <c r="H17" s="16"/>
      <c r="I17" s="151"/>
      <c r="J17" s="78"/>
      <c r="K17" s="78">
        <f t="shared" ref="K17" si="8">J17+I17+H17</f>
        <v>0</v>
      </c>
      <c r="L17" s="16"/>
      <c r="M17" s="16"/>
      <c r="N17" s="16">
        <f t="shared" ref="N17" si="9">ROUND(I17*E17,2)</f>
        <v>0</v>
      </c>
      <c r="O17" s="16"/>
      <c r="P17" s="79">
        <f t="shared" ref="P17" si="10">M17+N17+O17</f>
        <v>0</v>
      </c>
      <c r="R17" s="100"/>
      <c r="S17" s="105"/>
      <c r="T17" s="100"/>
      <c r="U17" s="100"/>
      <c r="V17" s="100"/>
      <c r="W17" s="100"/>
    </row>
    <row r="18" spans="1:23" s="50" customFormat="1" ht="18" customHeight="1" x14ac:dyDescent="0.2">
      <c r="A18" s="19"/>
      <c r="B18" s="55"/>
      <c r="C18" s="120" t="s">
        <v>115</v>
      </c>
      <c r="D18" s="76" t="s">
        <v>30</v>
      </c>
      <c r="E18" s="77">
        <v>1</v>
      </c>
      <c r="F18" s="16"/>
      <c r="G18" s="16"/>
      <c r="H18" s="16"/>
      <c r="I18" s="151"/>
      <c r="J18" s="78"/>
      <c r="K18" s="78">
        <f t="shared" si="0"/>
        <v>0</v>
      </c>
      <c r="L18" s="16"/>
      <c r="M18" s="16"/>
      <c r="N18" s="16">
        <f t="shared" ref="N18:N19" si="11">ROUND(I18*E18,2)</f>
        <v>0</v>
      </c>
      <c r="O18" s="16"/>
      <c r="P18" s="79">
        <f t="shared" si="4"/>
        <v>0</v>
      </c>
      <c r="R18" s="100"/>
      <c r="S18" s="105"/>
      <c r="T18" s="100"/>
      <c r="U18" s="100"/>
      <c r="V18" s="100"/>
      <c r="W18" s="100"/>
    </row>
    <row r="19" spans="1:23" s="50" customFormat="1" ht="18" customHeight="1" x14ac:dyDescent="0.2">
      <c r="A19" s="19"/>
      <c r="B19" s="55"/>
      <c r="C19" s="120" t="s">
        <v>99</v>
      </c>
      <c r="D19" s="76" t="s">
        <v>30</v>
      </c>
      <c r="E19" s="77">
        <v>1</v>
      </c>
      <c r="F19" s="16"/>
      <c r="G19" s="16"/>
      <c r="H19" s="16"/>
      <c r="I19" s="151"/>
      <c r="J19" s="78"/>
      <c r="K19" s="78">
        <f t="shared" si="0"/>
        <v>0</v>
      </c>
      <c r="L19" s="16"/>
      <c r="M19" s="16"/>
      <c r="N19" s="16">
        <f t="shared" si="11"/>
        <v>0</v>
      </c>
      <c r="O19" s="16"/>
      <c r="P19" s="79">
        <f t="shared" si="4"/>
        <v>0</v>
      </c>
      <c r="R19" s="100"/>
      <c r="S19" s="100"/>
      <c r="T19" s="100"/>
      <c r="U19" s="100"/>
      <c r="V19" s="100"/>
      <c r="W19" s="100"/>
    </row>
    <row r="20" spans="1:23" s="50" customFormat="1" ht="18" customHeight="1" x14ac:dyDescent="0.2">
      <c r="A20" s="19">
        <v>2</v>
      </c>
      <c r="B20" s="55"/>
      <c r="C20" s="20" t="s">
        <v>116</v>
      </c>
      <c r="D20" s="76" t="s">
        <v>31</v>
      </c>
      <c r="E20" s="94">
        <v>5.2</v>
      </c>
      <c r="F20" s="16"/>
      <c r="G20" s="16"/>
      <c r="H20" s="16">
        <f>ROUND(F20*G20,2)</f>
        <v>0</v>
      </c>
      <c r="I20" s="16"/>
      <c r="J20" s="16"/>
      <c r="K20" s="78">
        <f t="shared" si="0"/>
        <v>0</v>
      </c>
      <c r="L20" s="16">
        <f>ROUND(E20*F20,2)</f>
        <v>0</v>
      </c>
      <c r="M20" s="16">
        <f>ROUND(H20*E20,2)</f>
        <v>0</v>
      </c>
      <c r="N20" s="16"/>
      <c r="O20" s="16">
        <f>ROUND(J20*E20,2)</f>
        <v>0</v>
      </c>
      <c r="P20" s="79">
        <f t="shared" si="4"/>
        <v>0</v>
      </c>
    </row>
    <row r="21" spans="1:23" s="50" customFormat="1" ht="18" customHeight="1" x14ac:dyDescent="0.2">
      <c r="A21" s="19"/>
      <c r="B21" s="55"/>
      <c r="C21" s="120" t="s">
        <v>117</v>
      </c>
      <c r="D21" s="76" t="s">
        <v>31</v>
      </c>
      <c r="E21" s="94">
        <v>0.2</v>
      </c>
      <c r="F21" s="16"/>
      <c r="G21" s="16"/>
      <c r="H21" s="16"/>
      <c r="I21" s="151"/>
      <c r="J21" s="78"/>
      <c r="K21" s="78">
        <f t="shared" ref="K21" si="12">J21+I21+H21</f>
        <v>0</v>
      </c>
      <c r="L21" s="16"/>
      <c r="M21" s="16"/>
      <c r="N21" s="16">
        <f t="shared" ref="N21" si="13">ROUND(I21*E21,2)</f>
        <v>0</v>
      </c>
      <c r="O21" s="16"/>
      <c r="P21" s="79">
        <f t="shared" ref="P21" si="14">M21+N21+O21</f>
        <v>0</v>
      </c>
      <c r="R21" s="100"/>
      <c r="S21" s="105"/>
      <c r="T21" s="100"/>
      <c r="U21" s="100"/>
      <c r="V21" s="100"/>
      <c r="W21" s="100"/>
    </row>
    <row r="22" spans="1:23" s="50" customFormat="1" ht="18" customHeight="1" x14ac:dyDescent="0.2">
      <c r="A22" s="19"/>
      <c r="B22" s="55"/>
      <c r="C22" s="120" t="s">
        <v>118</v>
      </c>
      <c r="D22" s="76" t="s">
        <v>31</v>
      </c>
      <c r="E22" s="94">
        <v>5</v>
      </c>
      <c r="F22" s="16"/>
      <c r="G22" s="16"/>
      <c r="H22" s="16"/>
      <c r="I22" s="151"/>
      <c r="J22" s="78"/>
      <c r="K22" s="78">
        <f t="shared" ref="K22" si="15">J22+I22+H22</f>
        <v>0</v>
      </c>
      <c r="L22" s="16"/>
      <c r="M22" s="16"/>
      <c r="N22" s="16">
        <f t="shared" ref="N22" si="16">ROUND(I22*E22,2)</f>
        <v>0</v>
      </c>
      <c r="O22" s="16"/>
      <c r="P22" s="79">
        <f t="shared" ref="P22" si="17">M22+N22+O22</f>
        <v>0</v>
      </c>
      <c r="R22" s="100"/>
      <c r="S22" s="105"/>
      <c r="T22" s="100"/>
      <c r="U22" s="100"/>
      <c r="V22" s="100"/>
      <c r="W22" s="100"/>
    </row>
    <row r="23" spans="1:23" s="50" customFormat="1" ht="18" customHeight="1" x14ac:dyDescent="0.2">
      <c r="A23" s="19"/>
      <c r="B23" s="55"/>
      <c r="C23" s="120" t="s">
        <v>119</v>
      </c>
      <c r="D23" s="76" t="s">
        <v>30</v>
      </c>
      <c r="E23" s="96">
        <v>1</v>
      </c>
      <c r="F23" s="16"/>
      <c r="G23" s="16"/>
      <c r="H23" s="16"/>
      <c r="I23" s="16"/>
      <c r="J23" s="16"/>
      <c r="K23" s="78">
        <f t="shared" si="0"/>
        <v>0</v>
      </c>
      <c r="L23" s="16"/>
      <c r="M23" s="16"/>
      <c r="N23" s="16">
        <f t="shared" ref="N23" si="18">ROUND(I23*E23,2)</f>
        <v>0</v>
      </c>
      <c r="O23" s="16"/>
      <c r="P23" s="79">
        <f t="shared" si="4"/>
        <v>0</v>
      </c>
      <c r="T23" s="97"/>
    </row>
    <row r="24" spans="1:23" s="50" customFormat="1" ht="18" customHeight="1" x14ac:dyDescent="0.2">
      <c r="A24" s="19">
        <v>3</v>
      </c>
      <c r="B24" s="55"/>
      <c r="C24" s="20" t="s">
        <v>1</v>
      </c>
      <c r="D24" s="76" t="s">
        <v>28</v>
      </c>
      <c r="E24" s="77">
        <v>4</v>
      </c>
      <c r="F24" s="16"/>
      <c r="G24" s="16"/>
      <c r="H24" s="16">
        <f>ROUND(F24*G24,2)</f>
        <v>0</v>
      </c>
      <c r="I24" s="16"/>
      <c r="J24" s="16"/>
      <c r="K24" s="78">
        <f t="shared" si="0"/>
        <v>0</v>
      </c>
      <c r="L24" s="16">
        <f>ROUND(E24*F24,2)</f>
        <v>0</v>
      </c>
      <c r="M24" s="16">
        <f>ROUND(H24*E24,2)</f>
        <v>0</v>
      </c>
      <c r="N24" s="16"/>
      <c r="O24" s="16">
        <f>ROUND(J24*E24,2)</f>
        <v>0</v>
      </c>
      <c r="P24" s="79">
        <f t="shared" si="4"/>
        <v>0</v>
      </c>
      <c r="R24" s="100"/>
      <c r="S24" s="100"/>
      <c r="T24" s="100"/>
      <c r="U24" s="100"/>
      <c r="V24" s="100"/>
      <c r="W24" s="100"/>
    </row>
    <row r="25" spans="1:23" s="50" customFormat="1" ht="18" customHeight="1" x14ac:dyDescent="0.2">
      <c r="A25" s="19"/>
      <c r="B25" s="55"/>
      <c r="C25" s="120" t="s">
        <v>125</v>
      </c>
      <c r="D25" s="76" t="s">
        <v>28</v>
      </c>
      <c r="E25" s="77">
        <v>4</v>
      </c>
      <c r="F25" s="16"/>
      <c r="G25" s="16"/>
      <c r="H25" s="16"/>
      <c r="I25" s="16"/>
      <c r="J25" s="78"/>
      <c r="K25" s="78">
        <f t="shared" si="0"/>
        <v>0</v>
      </c>
      <c r="L25" s="16"/>
      <c r="M25" s="16"/>
      <c r="N25" s="16">
        <f t="shared" ref="N25" si="19">ROUND(I25*E25,2)</f>
        <v>0</v>
      </c>
      <c r="O25" s="16"/>
      <c r="P25" s="79">
        <f t="shared" si="4"/>
        <v>0</v>
      </c>
      <c r="R25" s="100"/>
      <c r="S25" s="100"/>
      <c r="T25" s="100"/>
      <c r="U25" s="100"/>
      <c r="V25" s="100"/>
      <c r="W25" s="100"/>
    </row>
    <row r="26" spans="1:23" s="50" customFormat="1" ht="25.5" x14ac:dyDescent="0.2">
      <c r="A26" s="19">
        <v>4</v>
      </c>
      <c r="B26" s="55"/>
      <c r="C26" s="20" t="s">
        <v>127</v>
      </c>
      <c r="D26" s="76" t="s">
        <v>47</v>
      </c>
      <c r="E26" s="77">
        <v>1</v>
      </c>
      <c r="F26" s="16"/>
      <c r="G26" s="16"/>
      <c r="H26" s="16">
        <f>ROUND(F26*G26,2)</f>
        <v>0</v>
      </c>
      <c r="I26" s="16"/>
      <c r="J26" s="16"/>
      <c r="K26" s="78">
        <f t="shared" ref="K26:K36" si="20">J26+I26+H26</f>
        <v>0</v>
      </c>
      <c r="L26" s="16">
        <f>ROUND(E26*F26,2)</f>
        <v>0</v>
      </c>
      <c r="M26" s="16">
        <f>ROUND(H26*E26,2)</f>
        <v>0</v>
      </c>
      <c r="N26" s="16"/>
      <c r="O26" s="16">
        <f>ROUND(J26*E26,2)</f>
        <v>0</v>
      </c>
      <c r="P26" s="79">
        <f t="shared" ref="P26:P36" si="21">M26+N26+O26</f>
        <v>0</v>
      </c>
      <c r="R26" s="100"/>
      <c r="S26" s="100"/>
      <c r="T26" s="100"/>
      <c r="U26" s="100"/>
      <c r="V26" s="100"/>
      <c r="W26" s="100"/>
    </row>
    <row r="27" spans="1:23" s="50" customFormat="1" ht="18" customHeight="1" x14ac:dyDescent="0.2">
      <c r="A27" s="19"/>
      <c r="B27" s="55"/>
      <c r="C27" s="120" t="s">
        <v>126</v>
      </c>
      <c r="D27" s="76" t="s">
        <v>28</v>
      </c>
      <c r="E27" s="77">
        <v>1</v>
      </c>
      <c r="F27" s="16"/>
      <c r="G27" s="16"/>
      <c r="H27" s="16"/>
      <c r="I27" s="16"/>
      <c r="J27" s="78"/>
      <c r="K27" s="78">
        <f t="shared" si="20"/>
        <v>0</v>
      </c>
      <c r="L27" s="16"/>
      <c r="M27" s="16"/>
      <c r="N27" s="16">
        <f t="shared" ref="N27" si="22">ROUND(I27*E27,2)</f>
        <v>0</v>
      </c>
      <c r="O27" s="16"/>
      <c r="P27" s="79">
        <f t="shared" si="21"/>
        <v>0</v>
      </c>
      <c r="R27" s="100"/>
      <c r="S27" s="100"/>
      <c r="T27" s="100"/>
      <c r="U27" s="100"/>
      <c r="V27" s="100"/>
      <c r="W27" s="100"/>
    </row>
    <row r="28" spans="1:23" s="50" customFormat="1" ht="18" customHeight="1" x14ac:dyDescent="0.2">
      <c r="A28" s="19">
        <v>5</v>
      </c>
      <c r="B28" s="55"/>
      <c r="C28" s="20" t="s">
        <v>128</v>
      </c>
      <c r="D28" s="76" t="s">
        <v>28</v>
      </c>
      <c r="E28" s="77">
        <v>2</v>
      </c>
      <c r="F28" s="16"/>
      <c r="G28" s="16"/>
      <c r="H28" s="16">
        <f t="shared" ref="H28:H32" si="23">ROUND(F28*G28,2)</f>
        <v>0</v>
      </c>
      <c r="I28" s="16"/>
      <c r="J28" s="16"/>
      <c r="K28" s="78">
        <f t="shared" si="20"/>
        <v>0</v>
      </c>
      <c r="L28" s="16">
        <f t="shared" ref="L28:L32" si="24">ROUND(E28*F28,2)</f>
        <v>0</v>
      </c>
      <c r="M28" s="16">
        <f t="shared" ref="M28:M32" si="25">ROUND(H28*E28,2)</f>
        <v>0</v>
      </c>
      <c r="N28" s="16"/>
      <c r="O28" s="16">
        <f t="shared" ref="O28:O32" si="26">ROUND(J28*E28,2)</f>
        <v>0</v>
      </c>
      <c r="P28" s="79">
        <f t="shared" si="21"/>
        <v>0</v>
      </c>
      <c r="R28" s="100"/>
      <c r="S28" s="100"/>
      <c r="T28" s="100"/>
      <c r="U28" s="100"/>
      <c r="V28" s="100"/>
      <c r="W28" s="100"/>
    </row>
    <row r="29" spans="1:23" s="50" customFormat="1" ht="38.25" x14ac:dyDescent="0.2">
      <c r="A29" s="19"/>
      <c r="B29" s="55"/>
      <c r="C29" s="120" t="s">
        <v>293</v>
      </c>
      <c r="D29" s="76" t="s">
        <v>28</v>
      </c>
      <c r="E29" s="77">
        <v>1</v>
      </c>
      <c r="F29" s="16"/>
      <c r="G29" s="16"/>
      <c r="H29" s="16"/>
      <c r="I29" s="16"/>
      <c r="J29" s="78"/>
      <c r="K29" s="78">
        <f t="shared" si="20"/>
        <v>0</v>
      </c>
      <c r="L29" s="16"/>
      <c r="M29" s="16"/>
      <c r="N29" s="16">
        <f t="shared" ref="N29:N30" si="27">E29*I29</f>
        <v>0</v>
      </c>
      <c r="O29" s="16"/>
      <c r="P29" s="79">
        <f t="shared" si="21"/>
        <v>0</v>
      </c>
      <c r="R29" s="100"/>
      <c r="S29" s="100"/>
      <c r="T29" s="100"/>
      <c r="U29" s="100"/>
      <c r="V29" s="100"/>
      <c r="W29" s="100"/>
    </row>
    <row r="30" spans="1:23" s="50" customFormat="1" ht="25.5" x14ac:dyDescent="0.2">
      <c r="A30" s="19"/>
      <c r="B30" s="55"/>
      <c r="C30" s="120" t="s">
        <v>296</v>
      </c>
      <c r="D30" s="76" t="s">
        <v>28</v>
      </c>
      <c r="E30" s="77">
        <v>1</v>
      </c>
      <c r="F30" s="16"/>
      <c r="G30" s="16"/>
      <c r="H30" s="16"/>
      <c r="I30" s="16"/>
      <c r="J30" s="78"/>
      <c r="K30" s="78">
        <f t="shared" si="20"/>
        <v>0</v>
      </c>
      <c r="L30" s="16"/>
      <c r="M30" s="16"/>
      <c r="N30" s="16">
        <f t="shared" si="27"/>
        <v>0</v>
      </c>
      <c r="O30" s="16"/>
      <c r="P30" s="79">
        <f t="shared" si="21"/>
        <v>0</v>
      </c>
      <c r="R30" s="100"/>
      <c r="S30" s="100"/>
      <c r="T30" s="100"/>
      <c r="U30" s="100"/>
      <c r="V30" s="100"/>
      <c r="W30" s="100"/>
    </row>
    <row r="31" spans="1:23" s="50" customFormat="1" ht="18" customHeight="1" x14ac:dyDescent="0.2">
      <c r="A31" s="19"/>
      <c r="B31" s="55"/>
      <c r="C31" s="120" t="s">
        <v>130</v>
      </c>
      <c r="D31" s="76" t="s">
        <v>30</v>
      </c>
      <c r="E31" s="77">
        <v>1</v>
      </c>
      <c r="F31" s="16"/>
      <c r="G31" s="16"/>
      <c r="H31" s="16"/>
      <c r="I31" s="16"/>
      <c r="J31" s="78"/>
      <c r="K31" s="78">
        <f t="shared" si="20"/>
        <v>0</v>
      </c>
      <c r="L31" s="16"/>
      <c r="M31" s="16"/>
      <c r="N31" s="16">
        <f t="shared" ref="N31" si="28">ROUND(I31*E31,2)</f>
        <v>0</v>
      </c>
      <c r="O31" s="16"/>
      <c r="P31" s="79">
        <f t="shared" si="21"/>
        <v>0</v>
      </c>
      <c r="R31" s="100"/>
      <c r="S31" s="100"/>
      <c r="T31" s="100"/>
      <c r="U31" s="100"/>
      <c r="V31" s="100"/>
      <c r="W31" s="100"/>
    </row>
    <row r="32" spans="1:23" s="50" customFormat="1" ht="18" customHeight="1" x14ac:dyDescent="0.2">
      <c r="A32" s="19">
        <v>6</v>
      </c>
      <c r="B32" s="55"/>
      <c r="C32" s="20" t="s">
        <v>129</v>
      </c>
      <c r="D32" s="76" t="s">
        <v>30</v>
      </c>
      <c r="E32" s="77">
        <v>1</v>
      </c>
      <c r="F32" s="16"/>
      <c r="G32" s="16"/>
      <c r="H32" s="16">
        <f t="shared" si="23"/>
        <v>0</v>
      </c>
      <c r="I32" s="16"/>
      <c r="J32" s="16"/>
      <c r="K32" s="78">
        <f t="shared" si="20"/>
        <v>0</v>
      </c>
      <c r="L32" s="16">
        <f t="shared" si="24"/>
        <v>0</v>
      </c>
      <c r="M32" s="16">
        <f t="shared" si="25"/>
        <v>0</v>
      </c>
      <c r="N32" s="16"/>
      <c r="O32" s="16">
        <f t="shared" si="26"/>
        <v>0</v>
      </c>
      <c r="P32" s="79">
        <f t="shared" si="21"/>
        <v>0</v>
      </c>
      <c r="R32" s="100"/>
      <c r="S32" s="100"/>
      <c r="T32" s="100"/>
      <c r="U32" s="100"/>
      <c r="V32" s="100"/>
      <c r="W32" s="100"/>
    </row>
    <row r="33" spans="1:23" s="50" customFormat="1" ht="38.25" x14ac:dyDescent="0.2">
      <c r="A33" s="19"/>
      <c r="B33" s="55"/>
      <c r="C33" s="120" t="s">
        <v>294</v>
      </c>
      <c r="D33" s="76" t="s">
        <v>28</v>
      </c>
      <c r="E33" s="77">
        <v>1</v>
      </c>
      <c r="F33" s="16"/>
      <c r="G33" s="16"/>
      <c r="H33" s="16"/>
      <c r="I33" s="16"/>
      <c r="J33" s="78"/>
      <c r="K33" s="78">
        <f t="shared" si="20"/>
        <v>0</v>
      </c>
      <c r="L33" s="16"/>
      <c r="M33" s="16"/>
      <c r="N33" s="16">
        <f t="shared" ref="N33:N35" si="29">ROUND(I33*E33,2)</f>
        <v>0</v>
      </c>
      <c r="O33" s="16"/>
      <c r="P33" s="79">
        <f t="shared" si="21"/>
        <v>0</v>
      </c>
      <c r="R33" s="100"/>
      <c r="S33" s="100"/>
      <c r="T33" s="100"/>
      <c r="U33" s="100"/>
      <c r="V33" s="100"/>
      <c r="W33" s="100"/>
    </row>
    <row r="34" spans="1:23" s="50" customFormat="1" ht="51" x14ac:dyDescent="0.2">
      <c r="A34" s="19"/>
      <c r="B34" s="55"/>
      <c r="C34" s="120" t="s">
        <v>295</v>
      </c>
      <c r="D34" s="76" t="s">
        <v>30</v>
      </c>
      <c r="E34" s="77">
        <v>1</v>
      </c>
      <c r="F34" s="16"/>
      <c r="G34" s="16"/>
      <c r="H34" s="16"/>
      <c r="I34" s="16"/>
      <c r="J34" s="78"/>
      <c r="K34" s="78">
        <f t="shared" si="20"/>
        <v>0</v>
      </c>
      <c r="L34" s="16"/>
      <c r="M34" s="16"/>
      <c r="N34" s="16">
        <f t="shared" si="29"/>
        <v>0</v>
      </c>
      <c r="O34" s="16"/>
      <c r="P34" s="79">
        <f t="shared" si="21"/>
        <v>0</v>
      </c>
      <c r="R34" s="100"/>
      <c r="S34" s="100"/>
      <c r="T34" s="100"/>
      <c r="U34" s="100"/>
      <c r="V34" s="100"/>
      <c r="W34" s="100"/>
    </row>
    <row r="35" spans="1:23" s="50" customFormat="1" ht="18" customHeight="1" x14ac:dyDescent="0.2">
      <c r="A35" s="19"/>
      <c r="B35" s="55"/>
      <c r="C35" s="120" t="s">
        <v>130</v>
      </c>
      <c r="D35" s="76" t="s">
        <v>30</v>
      </c>
      <c r="E35" s="77">
        <v>1</v>
      </c>
      <c r="F35" s="16"/>
      <c r="G35" s="16"/>
      <c r="H35" s="16"/>
      <c r="I35" s="16"/>
      <c r="J35" s="78"/>
      <c r="K35" s="78">
        <f t="shared" si="20"/>
        <v>0</v>
      </c>
      <c r="L35" s="16"/>
      <c r="M35" s="16"/>
      <c r="N35" s="16">
        <f t="shared" si="29"/>
        <v>0</v>
      </c>
      <c r="O35" s="16"/>
      <c r="P35" s="79">
        <f t="shared" si="21"/>
        <v>0</v>
      </c>
      <c r="R35" s="100"/>
      <c r="S35" s="100"/>
      <c r="T35" s="100"/>
      <c r="U35" s="100"/>
      <c r="V35" s="100"/>
      <c r="W35" s="100"/>
    </row>
    <row r="36" spans="1:23" s="50" customFormat="1" ht="18" customHeight="1" x14ac:dyDescent="0.2">
      <c r="A36" s="19">
        <v>7</v>
      </c>
      <c r="B36" s="55"/>
      <c r="C36" s="20" t="s">
        <v>0</v>
      </c>
      <c r="D36" s="76" t="s">
        <v>31</v>
      </c>
      <c r="E36" s="77">
        <v>5.2</v>
      </c>
      <c r="F36" s="16"/>
      <c r="G36" s="16"/>
      <c r="H36" s="16">
        <f>ROUND(F36*G36,2)</f>
        <v>0</v>
      </c>
      <c r="I36" s="16"/>
      <c r="J36" s="16"/>
      <c r="K36" s="78">
        <f t="shared" si="20"/>
        <v>0</v>
      </c>
      <c r="L36" s="16">
        <f t="shared" ref="L36" si="30">ROUND(E36*F36,2)</f>
        <v>0</v>
      </c>
      <c r="M36" s="16">
        <f t="shared" ref="M36" si="31">ROUND(H36*E36,2)</f>
        <v>0</v>
      </c>
      <c r="N36" s="16">
        <f t="shared" ref="N36" si="32">E36*I36</f>
        <v>0</v>
      </c>
      <c r="O36" s="16">
        <f t="shared" ref="O36" si="33">ROUND(J36*E36,2)</f>
        <v>0</v>
      </c>
      <c r="P36" s="79">
        <f t="shared" si="21"/>
        <v>0</v>
      </c>
      <c r="R36" s="100"/>
      <c r="S36" s="100"/>
      <c r="T36" s="100"/>
      <c r="U36" s="100"/>
      <c r="V36" s="100"/>
      <c r="W36" s="100"/>
    </row>
    <row r="37" spans="1:23" s="50" customFormat="1" ht="18" customHeight="1" x14ac:dyDescent="0.2">
      <c r="A37" s="19"/>
      <c r="B37" s="20"/>
      <c r="C37" s="114" t="s">
        <v>113</v>
      </c>
      <c r="D37" s="76"/>
      <c r="E37" s="77"/>
      <c r="F37" s="16"/>
      <c r="G37" s="16"/>
      <c r="H37" s="16"/>
      <c r="I37" s="16"/>
      <c r="J37" s="78"/>
      <c r="K37" s="78"/>
      <c r="L37" s="16"/>
      <c r="M37" s="16"/>
      <c r="N37" s="16"/>
      <c r="O37" s="16"/>
      <c r="P37" s="79"/>
    </row>
    <row r="38" spans="1:23" s="50" customFormat="1" ht="25.5" x14ac:dyDescent="0.2">
      <c r="A38" s="19">
        <v>8</v>
      </c>
      <c r="B38" s="55"/>
      <c r="C38" s="20" t="s">
        <v>120</v>
      </c>
      <c r="D38" s="76" t="s">
        <v>31</v>
      </c>
      <c r="E38" s="94">
        <v>13</v>
      </c>
      <c r="F38" s="16"/>
      <c r="G38" s="16"/>
      <c r="H38" s="16">
        <f>ROUND(F38*G38,2)</f>
        <v>0</v>
      </c>
      <c r="I38" s="16"/>
      <c r="J38" s="78"/>
      <c r="K38" s="78">
        <f t="shared" ref="K38:K45" si="34">J38+I38+H38</f>
        <v>0</v>
      </c>
      <c r="L38" s="16">
        <f t="shared" ref="L38" si="35">ROUND(E38*F38,2)</f>
        <v>0</v>
      </c>
      <c r="M38" s="16">
        <f t="shared" ref="M38" si="36">ROUND(H38*E38,2)</f>
        <v>0</v>
      </c>
      <c r="N38" s="16"/>
      <c r="O38" s="16">
        <f t="shared" ref="O38" si="37">ROUND(J38*E38,2)</f>
        <v>0</v>
      </c>
      <c r="P38" s="79">
        <f t="shared" ref="P38:P45" si="38">M38+N38+O38</f>
        <v>0</v>
      </c>
      <c r="R38" s="100"/>
      <c r="S38" s="100"/>
      <c r="T38" s="100"/>
      <c r="U38" s="100"/>
      <c r="V38" s="100"/>
      <c r="W38" s="100"/>
    </row>
    <row r="39" spans="1:23" s="50" customFormat="1" ht="18" customHeight="1" x14ac:dyDescent="0.2">
      <c r="A39" s="19"/>
      <c r="B39" s="55"/>
      <c r="C39" s="120" t="s">
        <v>114</v>
      </c>
      <c r="D39" s="76" t="s">
        <v>31</v>
      </c>
      <c r="E39" s="94">
        <v>6</v>
      </c>
      <c r="F39" s="16"/>
      <c r="G39" s="16"/>
      <c r="H39" s="16"/>
      <c r="I39" s="151"/>
      <c r="J39" s="78"/>
      <c r="K39" s="78">
        <f t="shared" si="34"/>
        <v>0</v>
      </c>
      <c r="L39" s="16"/>
      <c r="M39" s="16"/>
      <c r="N39" s="16">
        <f t="shared" ref="N39:N42" si="39">ROUND(I39*E39,2)</f>
        <v>0</v>
      </c>
      <c r="O39" s="16"/>
      <c r="P39" s="79">
        <f t="shared" si="38"/>
        <v>0</v>
      </c>
      <c r="R39" s="100"/>
      <c r="S39" s="105"/>
      <c r="T39" s="100"/>
      <c r="U39" s="100"/>
      <c r="V39" s="100"/>
      <c r="W39" s="100"/>
    </row>
    <row r="40" spans="1:23" s="50" customFormat="1" ht="18" customHeight="1" x14ac:dyDescent="0.2">
      <c r="A40" s="19"/>
      <c r="B40" s="55"/>
      <c r="C40" s="120" t="s">
        <v>111</v>
      </c>
      <c r="D40" s="76" t="s">
        <v>31</v>
      </c>
      <c r="E40" s="94">
        <v>7</v>
      </c>
      <c r="F40" s="16"/>
      <c r="G40" s="16"/>
      <c r="H40" s="16"/>
      <c r="I40" s="151"/>
      <c r="J40" s="78"/>
      <c r="K40" s="78">
        <f t="shared" ref="K40" si="40">J40+I40+H40</f>
        <v>0</v>
      </c>
      <c r="L40" s="16"/>
      <c r="M40" s="16"/>
      <c r="N40" s="16">
        <f t="shared" si="39"/>
        <v>0</v>
      </c>
      <c r="O40" s="16"/>
      <c r="P40" s="79">
        <f t="shared" ref="P40" si="41">M40+N40+O40</f>
        <v>0</v>
      </c>
      <c r="R40" s="100"/>
      <c r="S40" s="105"/>
      <c r="T40" s="100"/>
      <c r="U40" s="100"/>
      <c r="V40" s="100"/>
      <c r="W40" s="100"/>
    </row>
    <row r="41" spans="1:23" s="50" customFormat="1" ht="18" customHeight="1" x14ac:dyDescent="0.2">
      <c r="A41" s="19"/>
      <c r="B41" s="55"/>
      <c r="C41" s="120" t="s">
        <v>297</v>
      </c>
      <c r="D41" s="76" t="s">
        <v>30</v>
      </c>
      <c r="E41" s="77">
        <v>1</v>
      </c>
      <c r="F41" s="16"/>
      <c r="G41" s="16"/>
      <c r="H41" s="16"/>
      <c r="I41" s="151"/>
      <c r="J41" s="78"/>
      <c r="K41" s="78">
        <f t="shared" si="34"/>
        <v>0</v>
      </c>
      <c r="L41" s="16"/>
      <c r="M41" s="16"/>
      <c r="N41" s="16">
        <f t="shared" si="39"/>
        <v>0</v>
      </c>
      <c r="O41" s="16"/>
      <c r="P41" s="79">
        <f t="shared" si="38"/>
        <v>0</v>
      </c>
      <c r="R41" s="100"/>
      <c r="S41" s="105"/>
      <c r="T41" s="100"/>
      <c r="U41" s="100"/>
      <c r="V41" s="100"/>
      <c r="W41" s="100"/>
    </row>
    <row r="42" spans="1:23" s="50" customFormat="1" ht="18" customHeight="1" x14ac:dyDescent="0.2">
      <c r="A42" s="19"/>
      <c r="B42" s="55"/>
      <c r="C42" s="120" t="s">
        <v>99</v>
      </c>
      <c r="D42" s="76" t="s">
        <v>30</v>
      </c>
      <c r="E42" s="77">
        <v>1</v>
      </c>
      <c r="F42" s="16"/>
      <c r="G42" s="16"/>
      <c r="H42" s="16"/>
      <c r="I42" s="151"/>
      <c r="J42" s="78"/>
      <c r="K42" s="78">
        <f t="shared" si="34"/>
        <v>0</v>
      </c>
      <c r="L42" s="16"/>
      <c r="M42" s="16"/>
      <c r="N42" s="16">
        <f t="shared" si="39"/>
        <v>0</v>
      </c>
      <c r="O42" s="16"/>
      <c r="P42" s="79">
        <f t="shared" si="38"/>
        <v>0</v>
      </c>
      <c r="R42" s="100"/>
      <c r="S42" s="100"/>
      <c r="T42" s="100"/>
      <c r="U42" s="100"/>
      <c r="V42" s="100"/>
      <c r="W42" s="100"/>
    </row>
    <row r="43" spans="1:23" s="50" customFormat="1" ht="18" customHeight="1" x14ac:dyDescent="0.2">
      <c r="A43" s="19">
        <v>9</v>
      </c>
      <c r="B43" s="55"/>
      <c r="C43" s="20" t="s">
        <v>116</v>
      </c>
      <c r="D43" s="76" t="s">
        <v>31</v>
      </c>
      <c r="E43" s="94">
        <v>7</v>
      </c>
      <c r="F43" s="16"/>
      <c r="G43" s="16"/>
      <c r="H43" s="16">
        <f>ROUND(F43*G43,2)</f>
        <v>0</v>
      </c>
      <c r="I43" s="16"/>
      <c r="J43" s="16"/>
      <c r="K43" s="78">
        <f t="shared" si="34"/>
        <v>0</v>
      </c>
      <c r="L43" s="16">
        <f>ROUND(E43*F43,2)</f>
        <v>0</v>
      </c>
      <c r="M43" s="16">
        <f>ROUND(H43*E43,2)</f>
        <v>0</v>
      </c>
      <c r="N43" s="16"/>
      <c r="O43" s="16">
        <f>ROUND(J43*E43,2)</f>
        <v>0</v>
      </c>
      <c r="P43" s="79">
        <f t="shared" si="38"/>
        <v>0</v>
      </c>
    </row>
    <row r="44" spans="1:23" s="50" customFormat="1" ht="18" customHeight="1" x14ac:dyDescent="0.2">
      <c r="A44" s="19"/>
      <c r="B44" s="55"/>
      <c r="C44" s="120" t="s">
        <v>123</v>
      </c>
      <c r="D44" s="76" t="s">
        <v>31</v>
      </c>
      <c r="E44" s="94">
        <v>7</v>
      </c>
      <c r="F44" s="16"/>
      <c r="G44" s="16"/>
      <c r="H44" s="16"/>
      <c r="I44" s="151"/>
      <c r="J44" s="78"/>
      <c r="K44" s="78">
        <f t="shared" si="34"/>
        <v>0</v>
      </c>
      <c r="L44" s="16"/>
      <c r="M44" s="16"/>
      <c r="N44" s="16">
        <f t="shared" ref="N44:N45" si="42">ROUND(I44*E44,2)</f>
        <v>0</v>
      </c>
      <c r="O44" s="16"/>
      <c r="P44" s="79">
        <f t="shared" si="38"/>
        <v>0</v>
      </c>
      <c r="R44" s="100"/>
      <c r="S44" s="105"/>
      <c r="T44" s="100"/>
      <c r="U44" s="100"/>
      <c r="V44" s="100"/>
      <c r="W44" s="100"/>
    </row>
    <row r="45" spans="1:23" s="50" customFormat="1" ht="18" customHeight="1" x14ac:dyDescent="0.2">
      <c r="A45" s="19"/>
      <c r="B45" s="55"/>
      <c r="C45" s="120" t="s">
        <v>119</v>
      </c>
      <c r="D45" s="76" t="s">
        <v>30</v>
      </c>
      <c r="E45" s="96">
        <v>1</v>
      </c>
      <c r="F45" s="16"/>
      <c r="G45" s="16"/>
      <c r="H45" s="16"/>
      <c r="I45" s="16"/>
      <c r="J45" s="16"/>
      <c r="K45" s="78">
        <f t="shared" si="34"/>
        <v>0</v>
      </c>
      <c r="L45" s="16"/>
      <c r="M45" s="16"/>
      <c r="N45" s="16">
        <f t="shared" si="42"/>
        <v>0</v>
      </c>
      <c r="O45" s="16"/>
      <c r="P45" s="79">
        <f t="shared" si="38"/>
        <v>0</v>
      </c>
      <c r="T45" s="97"/>
    </row>
    <row r="46" spans="1:23" s="50" customFormat="1" ht="18" customHeight="1" x14ac:dyDescent="0.2">
      <c r="A46" s="19">
        <v>10</v>
      </c>
      <c r="B46" s="55"/>
      <c r="C46" s="20" t="s">
        <v>122</v>
      </c>
      <c r="D46" s="76" t="s">
        <v>31</v>
      </c>
      <c r="E46" s="94">
        <v>6</v>
      </c>
      <c r="F46" s="16"/>
      <c r="G46" s="16"/>
      <c r="H46" s="16">
        <f>ROUND(F46*G46,2)</f>
        <v>0</v>
      </c>
      <c r="I46" s="16"/>
      <c r="J46" s="16"/>
      <c r="K46" s="78">
        <f t="shared" ref="K46:K53" si="43">J46+I46+H46</f>
        <v>0</v>
      </c>
      <c r="L46" s="16">
        <f>ROUND(E46*F46,2)</f>
        <v>0</v>
      </c>
      <c r="M46" s="16">
        <f>ROUND(H46*E46,2)</f>
        <v>0</v>
      </c>
      <c r="N46" s="16"/>
      <c r="O46" s="16">
        <f>ROUND(J46*E46,2)</f>
        <v>0</v>
      </c>
      <c r="P46" s="79">
        <f t="shared" ref="P46:P53" si="44">M46+N46+O46</f>
        <v>0</v>
      </c>
    </row>
    <row r="47" spans="1:23" s="50" customFormat="1" ht="18" customHeight="1" x14ac:dyDescent="0.2">
      <c r="A47" s="19"/>
      <c r="B47" s="55"/>
      <c r="C47" s="120" t="s">
        <v>124</v>
      </c>
      <c r="D47" s="76" t="s">
        <v>31</v>
      </c>
      <c r="E47" s="94">
        <v>6</v>
      </c>
      <c r="F47" s="16"/>
      <c r="G47" s="16"/>
      <c r="H47" s="16"/>
      <c r="I47" s="151"/>
      <c r="J47" s="78"/>
      <c r="K47" s="78">
        <f t="shared" si="43"/>
        <v>0</v>
      </c>
      <c r="L47" s="16"/>
      <c r="M47" s="16"/>
      <c r="N47" s="16">
        <f t="shared" ref="N47:N48" si="45">ROUND(I47*E47,2)</f>
        <v>0</v>
      </c>
      <c r="O47" s="16"/>
      <c r="P47" s="79">
        <f t="shared" si="44"/>
        <v>0</v>
      </c>
      <c r="R47" s="100"/>
      <c r="S47" s="105"/>
      <c r="T47" s="100"/>
      <c r="U47" s="100"/>
      <c r="V47" s="100"/>
      <c r="W47" s="100"/>
    </row>
    <row r="48" spans="1:23" s="50" customFormat="1" ht="18" customHeight="1" x14ac:dyDescent="0.2">
      <c r="A48" s="19"/>
      <c r="B48" s="55"/>
      <c r="C48" s="120" t="s">
        <v>119</v>
      </c>
      <c r="D48" s="76" t="s">
        <v>30</v>
      </c>
      <c r="E48" s="96">
        <v>1</v>
      </c>
      <c r="F48" s="16"/>
      <c r="G48" s="16"/>
      <c r="H48" s="16"/>
      <c r="I48" s="16"/>
      <c r="J48" s="16"/>
      <c r="K48" s="78">
        <f t="shared" si="43"/>
        <v>0</v>
      </c>
      <c r="L48" s="16"/>
      <c r="M48" s="16"/>
      <c r="N48" s="16">
        <f t="shared" si="45"/>
        <v>0</v>
      </c>
      <c r="O48" s="16"/>
      <c r="P48" s="79">
        <f t="shared" si="44"/>
        <v>0</v>
      </c>
      <c r="T48" s="97"/>
    </row>
    <row r="49" spans="1:23" s="50" customFormat="1" ht="18" customHeight="1" x14ac:dyDescent="0.2">
      <c r="A49" s="19">
        <v>11</v>
      </c>
      <c r="B49" s="55"/>
      <c r="C49" s="20" t="s">
        <v>1</v>
      </c>
      <c r="D49" s="76" t="s">
        <v>28</v>
      </c>
      <c r="E49" s="77">
        <v>4</v>
      </c>
      <c r="F49" s="16"/>
      <c r="G49" s="16"/>
      <c r="H49" s="16">
        <f>ROUND(F49*G49,2)</f>
        <v>0</v>
      </c>
      <c r="I49" s="16"/>
      <c r="J49" s="16"/>
      <c r="K49" s="78">
        <f t="shared" si="43"/>
        <v>0</v>
      </c>
      <c r="L49" s="16">
        <f>ROUND(E49*F49,2)</f>
        <v>0</v>
      </c>
      <c r="M49" s="16">
        <f>ROUND(H49*E49,2)</f>
        <v>0</v>
      </c>
      <c r="N49" s="16"/>
      <c r="O49" s="16">
        <f>ROUND(J49*E49,2)</f>
        <v>0</v>
      </c>
      <c r="P49" s="79">
        <f t="shared" si="44"/>
        <v>0</v>
      </c>
      <c r="R49" s="100"/>
      <c r="S49" s="100"/>
      <c r="T49" s="100"/>
      <c r="U49" s="100"/>
      <c r="V49" s="100"/>
      <c r="W49" s="100"/>
    </row>
    <row r="50" spans="1:23" s="50" customFormat="1" ht="18" customHeight="1" x14ac:dyDescent="0.2">
      <c r="A50" s="19"/>
      <c r="B50" s="55"/>
      <c r="C50" s="120" t="s">
        <v>125</v>
      </c>
      <c r="D50" s="76" t="s">
        <v>28</v>
      </c>
      <c r="E50" s="77">
        <v>4</v>
      </c>
      <c r="F50" s="16"/>
      <c r="G50" s="16"/>
      <c r="H50" s="16"/>
      <c r="I50" s="16"/>
      <c r="J50" s="78"/>
      <c r="K50" s="78">
        <f t="shared" si="43"/>
        <v>0</v>
      </c>
      <c r="L50" s="16"/>
      <c r="M50" s="16"/>
      <c r="N50" s="16">
        <f t="shared" ref="N50" si="46">ROUND(I50*E50,2)</f>
        <v>0</v>
      </c>
      <c r="O50" s="16"/>
      <c r="P50" s="79">
        <f t="shared" si="44"/>
        <v>0</v>
      </c>
      <c r="R50" s="100"/>
      <c r="S50" s="100"/>
      <c r="T50" s="100"/>
      <c r="U50" s="100"/>
      <c r="V50" s="100"/>
      <c r="W50" s="100"/>
    </row>
    <row r="51" spans="1:23" s="50" customFormat="1" ht="25.5" x14ac:dyDescent="0.2">
      <c r="A51" s="19">
        <v>12</v>
      </c>
      <c r="B51" s="55"/>
      <c r="C51" s="20" t="s">
        <v>131</v>
      </c>
      <c r="D51" s="76" t="s">
        <v>28</v>
      </c>
      <c r="E51" s="96">
        <v>1</v>
      </c>
      <c r="F51" s="16"/>
      <c r="G51" s="16"/>
      <c r="H51" s="16">
        <f t="shared" ref="H51" si="47">ROUND(F51*G51,2)</f>
        <v>0</v>
      </c>
      <c r="I51" s="16"/>
      <c r="J51" s="16"/>
      <c r="K51" s="78">
        <f t="shared" si="43"/>
        <v>0</v>
      </c>
      <c r="L51" s="16">
        <f t="shared" ref="L51" si="48">ROUND(E51*F51,2)</f>
        <v>0</v>
      </c>
      <c r="M51" s="16">
        <f t="shared" ref="M51" si="49">ROUND(H51*E51,2)</f>
        <v>0</v>
      </c>
      <c r="N51" s="16"/>
      <c r="O51" s="16">
        <f t="shared" ref="O51" si="50">ROUND(J51*E51,2)</f>
        <v>0</v>
      </c>
      <c r="P51" s="79">
        <f t="shared" si="44"/>
        <v>0</v>
      </c>
    </row>
    <row r="52" spans="1:23" s="50" customFormat="1" ht="51" x14ac:dyDescent="0.2">
      <c r="A52" s="19"/>
      <c r="B52" s="55"/>
      <c r="C52" s="120" t="s">
        <v>166</v>
      </c>
      <c r="D52" s="76" t="s">
        <v>28</v>
      </c>
      <c r="E52" s="96">
        <v>1</v>
      </c>
      <c r="F52" s="16"/>
      <c r="G52" s="16"/>
      <c r="H52" s="16"/>
      <c r="I52" s="151"/>
      <c r="J52" s="78"/>
      <c r="K52" s="78">
        <f t="shared" si="43"/>
        <v>0</v>
      </c>
      <c r="L52" s="16"/>
      <c r="M52" s="16"/>
      <c r="N52" s="16">
        <f t="shared" ref="N52" si="51">E52*I52</f>
        <v>0</v>
      </c>
      <c r="O52" s="16"/>
      <c r="P52" s="79">
        <f t="shared" si="44"/>
        <v>0</v>
      </c>
      <c r="R52" s="100"/>
      <c r="S52" s="105"/>
      <c r="T52" s="100"/>
      <c r="U52" s="100"/>
      <c r="V52" s="100"/>
      <c r="W52" s="100"/>
    </row>
    <row r="53" spans="1:23" s="50" customFormat="1" ht="18" customHeight="1" x14ac:dyDescent="0.2">
      <c r="A53" s="19">
        <v>13</v>
      </c>
      <c r="B53" s="55"/>
      <c r="C53" s="20" t="s">
        <v>0</v>
      </c>
      <c r="D53" s="76" t="s">
        <v>31</v>
      </c>
      <c r="E53" s="94">
        <v>13</v>
      </c>
      <c r="F53" s="16"/>
      <c r="G53" s="16"/>
      <c r="H53" s="16">
        <f>ROUND(F53*G53,2)</f>
        <v>0</v>
      </c>
      <c r="I53" s="16"/>
      <c r="J53" s="16"/>
      <c r="K53" s="78">
        <f t="shared" si="43"/>
        <v>0</v>
      </c>
      <c r="L53" s="16">
        <f t="shared" ref="L53" si="52">ROUND(E53*F53,2)</f>
        <v>0</v>
      </c>
      <c r="M53" s="16">
        <f t="shared" ref="M53" si="53">ROUND(H53*E53,2)</f>
        <v>0</v>
      </c>
      <c r="N53" s="16">
        <f t="shared" ref="N53" si="54">E53*I53</f>
        <v>0</v>
      </c>
      <c r="O53" s="16">
        <f t="shared" ref="O53" si="55">ROUND(J53*E53,2)</f>
        <v>0</v>
      </c>
      <c r="P53" s="79">
        <f t="shared" si="44"/>
        <v>0</v>
      </c>
      <c r="R53" s="100"/>
      <c r="S53" s="100"/>
      <c r="T53" s="100"/>
      <c r="U53" s="100"/>
      <c r="V53" s="100"/>
      <c r="W53" s="100"/>
    </row>
    <row r="54" spans="1:23" s="50" customFormat="1" ht="18" customHeight="1" x14ac:dyDescent="0.2">
      <c r="A54" s="19"/>
      <c r="B54" s="20"/>
      <c r="C54" s="114" t="s">
        <v>132</v>
      </c>
      <c r="D54" s="76"/>
      <c r="E54" s="77"/>
      <c r="F54" s="16"/>
      <c r="G54" s="16"/>
      <c r="H54" s="16"/>
      <c r="I54" s="16"/>
      <c r="J54" s="78"/>
      <c r="K54" s="78"/>
      <c r="L54" s="16"/>
      <c r="M54" s="16"/>
      <c r="N54" s="16"/>
      <c r="O54" s="16"/>
      <c r="P54" s="79"/>
    </row>
    <row r="55" spans="1:23" s="50" customFormat="1" ht="51" x14ac:dyDescent="0.2">
      <c r="A55" s="19">
        <v>14</v>
      </c>
      <c r="B55" s="55"/>
      <c r="C55" s="20" t="s">
        <v>134</v>
      </c>
      <c r="D55" s="76" t="s">
        <v>31</v>
      </c>
      <c r="E55" s="94">
        <v>3.3</v>
      </c>
      <c r="F55" s="16"/>
      <c r="G55" s="16"/>
      <c r="H55" s="16">
        <f>ROUND(F55*G55,2)</f>
        <v>0</v>
      </c>
      <c r="I55" s="16"/>
      <c r="J55" s="16"/>
      <c r="K55" s="78">
        <f t="shared" ref="K55:K73" si="56">J55+I55+H55</f>
        <v>0</v>
      </c>
      <c r="L55" s="16">
        <f>ROUND(E55*F55,2)</f>
        <v>0</v>
      </c>
      <c r="M55" s="16">
        <f>ROUND(H55*E55,2)</f>
        <v>0</v>
      </c>
      <c r="N55" s="16"/>
      <c r="O55" s="16">
        <f>ROUND(J55*E55,2)</f>
        <v>0</v>
      </c>
      <c r="P55" s="79">
        <f t="shared" ref="P55:P73" si="57">M55+N55+O55</f>
        <v>0</v>
      </c>
      <c r="R55" s="100"/>
      <c r="S55" s="100"/>
      <c r="T55" s="100"/>
      <c r="U55" s="100"/>
      <c r="V55" s="100"/>
      <c r="W55" s="100"/>
    </row>
    <row r="56" spans="1:23" s="50" customFormat="1" ht="18" customHeight="1" x14ac:dyDescent="0.2">
      <c r="A56" s="19"/>
      <c r="B56" s="55"/>
      <c r="C56" s="120" t="s">
        <v>135</v>
      </c>
      <c r="D56" s="76" t="s">
        <v>31</v>
      </c>
      <c r="E56" s="94">
        <v>3</v>
      </c>
      <c r="F56" s="16"/>
      <c r="G56" s="16"/>
      <c r="H56" s="16"/>
      <c r="I56" s="16"/>
      <c r="J56" s="78"/>
      <c r="K56" s="78">
        <f t="shared" si="56"/>
        <v>0</v>
      </c>
      <c r="L56" s="16"/>
      <c r="M56" s="16"/>
      <c r="N56" s="16">
        <f t="shared" ref="N56:N59" si="58">E56*I56</f>
        <v>0</v>
      </c>
      <c r="O56" s="16"/>
      <c r="P56" s="79">
        <f t="shared" si="57"/>
        <v>0</v>
      </c>
      <c r="R56" s="100"/>
      <c r="S56" s="100"/>
      <c r="T56" s="100"/>
      <c r="U56" s="100"/>
      <c r="V56" s="100"/>
      <c r="W56" s="100"/>
    </row>
    <row r="57" spans="1:23" s="50" customFormat="1" ht="18" customHeight="1" x14ac:dyDescent="0.2">
      <c r="A57" s="19"/>
      <c r="B57" s="55"/>
      <c r="C57" s="120" t="s">
        <v>136</v>
      </c>
      <c r="D57" s="76" t="s">
        <v>31</v>
      </c>
      <c r="E57" s="94">
        <v>0.3</v>
      </c>
      <c r="F57" s="16"/>
      <c r="G57" s="16"/>
      <c r="H57" s="16"/>
      <c r="I57" s="16"/>
      <c r="J57" s="78"/>
      <c r="K57" s="78">
        <f t="shared" si="56"/>
        <v>0</v>
      </c>
      <c r="L57" s="16"/>
      <c r="M57" s="16"/>
      <c r="N57" s="16">
        <f t="shared" si="58"/>
        <v>0</v>
      </c>
      <c r="O57" s="16"/>
      <c r="P57" s="79">
        <f t="shared" si="57"/>
        <v>0</v>
      </c>
      <c r="R57" s="100"/>
      <c r="S57" s="100"/>
      <c r="T57" s="100"/>
      <c r="U57" s="100"/>
      <c r="V57" s="100"/>
      <c r="W57" s="100"/>
    </row>
    <row r="58" spans="1:23" s="50" customFormat="1" ht="18" customHeight="1" x14ac:dyDescent="0.2">
      <c r="A58" s="19"/>
      <c r="B58" s="55"/>
      <c r="C58" s="120" t="s">
        <v>133</v>
      </c>
      <c r="D58" s="76" t="s">
        <v>28</v>
      </c>
      <c r="E58" s="77">
        <v>1</v>
      </c>
      <c r="F58" s="16"/>
      <c r="G58" s="16"/>
      <c r="H58" s="16"/>
      <c r="I58" s="16"/>
      <c r="J58" s="78"/>
      <c r="K58" s="78">
        <f t="shared" si="56"/>
        <v>0</v>
      </c>
      <c r="L58" s="16"/>
      <c r="M58" s="16"/>
      <c r="N58" s="16">
        <f t="shared" si="58"/>
        <v>0</v>
      </c>
      <c r="O58" s="16"/>
      <c r="P58" s="79">
        <f t="shared" si="57"/>
        <v>0</v>
      </c>
      <c r="R58" s="100"/>
      <c r="S58" s="100"/>
      <c r="T58" s="100"/>
      <c r="U58" s="100"/>
      <c r="V58" s="100"/>
      <c r="W58" s="100"/>
    </row>
    <row r="59" spans="1:23" s="50" customFormat="1" ht="18" customHeight="1" x14ac:dyDescent="0.2">
      <c r="A59" s="19"/>
      <c r="B59" s="55"/>
      <c r="C59" s="120" t="s">
        <v>137</v>
      </c>
      <c r="D59" s="76" t="s">
        <v>30</v>
      </c>
      <c r="E59" s="77">
        <v>1</v>
      </c>
      <c r="F59" s="16"/>
      <c r="G59" s="16"/>
      <c r="H59" s="16"/>
      <c r="I59" s="16"/>
      <c r="J59" s="78"/>
      <c r="K59" s="78">
        <f t="shared" si="56"/>
        <v>0</v>
      </c>
      <c r="L59" s="16"/>
      <c r="M59" s="16"/>
      <c r="N59" s="16">
        <f t="shared" si="58"/>
        <v>0</v>
      </c>
      <c r="O59" s="16"/>
      <c r="P59" s="79">
        <f t="shared" si="57"/>
        <v>0</v>
      </c>
      <c r="R59" s="100"/>
      <c r="S59" s="100"/>
      <c r="T59" s="100"/>
      <c r="U59" s="100"/>
      <c r="V59" s="100"/>
      <c r="W59" s="100"/>
    </row>
    <row r="60" spans="1:23" s="50" customFormat="1" ht="18" customHeight="1" x14ac:dyDescent="0.2">
      <c r="A60" s="19"/>
      <c r="B60" s="55"/>
      <c r="C60" s="120" t="s">
        <v>99</v>
      </c>
      <c r="D60" s="76" t="s">
        <v>30</v>
      </c>
      <c r="E60" s="77">
        <v>1</v>
      </c>
      <c r="F60" s="16"/>
      <c r="G60" s="16"/>
      <c r="H60" s="16"/>
      <c r="I60" s="151"/>
      <c r="J60" s="78"/>
      <c r="K60" s="78">
        <f t="shared" si="56"/>
        <v>0</v>
      </c>
      <c r="L60" s="16"/>
      <c r="M60" s="16"/>
      <c r="N60" s="16">
        <f t="shared" ref="N60:N61" si="59">ROUND(I60*E60,2)</f>
        <v>0</v>
      </c>
      <c r="O60" s="16"/>
      <c r="P60" s="79">
        <f t="shared" si="57"/>
        <v>0</v>
      </c>
      <c r="R60" s="100"/>
      <c r="S60" s="100"/>
      <c r="T60" s="100"/>
      <c r="U60" s="100"/>
      <c r="V60" s="100"/>
      <c r="W60" s="100"/>
    </row>
    <row r="61" spans="1:23" s="50" customFormat="1" ht="18" customHeight="1" x14ac:dyDescent="0.2">
      <c r="A61" s="19"/>
      <c r="B61" s="55"/>
      <c r="C61" s="120" t="s">
        <v>121</v>
      </c>
      <c r="D61" s="76" t="s">
        <v>30</v>
      </c>
      <c r="E61" s="96">
        <v>1</v>
      </c>
      <c r="F61" s="16"/>
      <c r="G61" s="16"/>
      <c r="H61" s="16"/>
      <c r="I61" s="16"/>
      <c r="J61" s="16"/>
      <c r="K61" s="78">
        <f t="shared" si="56"/>
        <v>0</v>
      </c>
      <c r="L61" s="16"/>
      <c r="M61" s="16"/>
      <c r="N61" s="16">
        <f t="shared" si="59"/>
        <v>0</v>
      </c>
      <c r="O61" s="16"/>
      <c r="P61" s="79">
        <f t="shared" si="57"/>
        <v>0</v>
      </c>
      <c r="T61" s="97"/>
    </row>
    <row r="62" spans="1:23" s="50" customFormat="1" ht="38.25" x14ac:dyDescent="0.2">
      <c r="A62" s="19">
        <v>15</v>
      </c>
      <c r="B62" s="55"/>
      <c r="C62" s="20" t="s">
        <v>138</v>
      </c>
      <c r="D62" s="76" t="s">
        <v>28</v>
      </c>
      <c r="E62" s="96">
        <v>2</v>
      </c>
      <c r="F62" s="16"/>
      <c r="G62" s="16"/>
      <c r="H62" s="16">
        <f>ROUND(F62*G62,2)</f>
        <v>0</v>
      </c>
      <c r="I62" s="16"/>
      <c r="J62" s="16"/>
      <c r="K62" s="78">
        <f t="shared" si="56"/>
        <v>0</v>
      </c>
      <c r="L62" s="16">
        <f>ROUND(E62*F62,2)</f>
        <v>0</v>
      </c>
      <c r="M62" s="16">
        <f>ROUND(H62*E62,2)</f>
        <v>0</v>
      </c>
      <c r="N62" s="16"/>
      <c r="O62" s="16">
        <f>ROUND(J62*E62,2)</f>
        <v>0</v>
      </c>
      <c r="P62" s="79">
        <f t="shared" si="57"/>
        <v>0</v>
      </c>
      <c r="R62" s="100"/>
      <c r="S62" s="100"/>
      <c r="T62" s="100"/>
      <c r="U62" s="100"/>
      <c r="V62" s="100"/>
      <c r="W62" s="100"/>
    </row>
    <row r="63" spans="1:23" s="50" customFormat="1" ht="38.25" x14ac:dyDescent="0.2">
      <c r="A63" s="19"/>
      <c r="B63" s="55"/>
      <c r="C63" s="120" t="s">
        <v>140</v>
      </c>
      <c r="D63" s="76" t="s">
        <v>28</v>
      </c>
      <c r="E63" s="77">
        <v>1</v>
      </c>
      <c r="F63" s="16"/>
      <c r="G63" s="16"/>
      <c r="H63" s="16"/>
      <c r="I63" s="16"/>
      <c r="J63" s="78"/>
      <c r="K63" s="78">
        <f t="shared" si="56"/>
        <v>0</v>
      </c>
      <c r="L63" s="16"/>
      <c r="M63" s="16"/>
      <c r="N63" s="16">
        <f t="shared" ref="N63:N64" si="60">E63*I63</f>
        <v>0</v>
      </c>
      <c r="O63" s="16"/>
      <c r="P63" s="79">
        <f t="shared" si="57"/>
        <v>0</v>
      </c>
      <c r="R63" s="100"/>
      <c r="S63" s="100"/>
      <c r="T63" s="100"/>
      <c r="U63" s="100"/>
      <c r="V63" s="100"/>
      <c r="W63" s="100"/>
    </row>
    <row r="64" spans="1:23" s="50" customFormat="1" ht="51" x14ac:dyDescent="0.2">
      <c r="A64" s="19"/>
      <c r="B64" s="55"/>
      <c r="C64" s="120" t="s">
        <v>299</v>
      </c>
      <c r="D64" s="76" t="s">
        <v>30</v>
      </c>
      <c r="E64" s="77">
        <v>1</v>
      </c>
      <c r="F64" s="16"/>
      <c r="G64" s="16"/>
      <c r="H64" s="16"/>
      <c r="I64" s="16"/>
      <c r="J64" s="78"/>
      <c r="K64" s="78">
        <f t="shared" si="56"/>
        <v>0</v>
      </c>
      <c r="L64" s="16"/>
      <c r="M64" s="16"/>
      <c r="N64" s="16">
        <f t="shared" si="60"/>
        <v>0</v>
      </c>
      <c r="O64" s="16"/>
      <c r="P64" s="79">
        <f t="shared" si="57"/>
        <v>0</v>
      </c>
      <c r="R64" s="100"/>
      <c r="S64" s="100"/>
      <c r="T64" s="100"/>
      <c r="U64" s="100"/>
      <c r="V64" s="100"/>
      <c r="W64" s="100"/>
    </row>
    <row r="65" spans="1:23" s="50" customFormat="1" ht="25.5" x14ac:dyDescent="0.2">
      <c r="A65" s="19">
        <v>16</v>
      </c>
      <c r="B65" s="55"/>
      <c r="C65" s="20" t="s">
        <v>139</v>
      </c>
      <c r="D65" s="76" t="s">
        <v>28</v>
      </c>
      <c r="E65" s="77">
        <v>1</v>
      </c>
      <c r="F65" s="16"/>
      <c r="G65" s="16"/>
      <c r="H65" s="16">
        <f>ROUND(F65*G65,2)</f>
        <v>0</v>
      </c>
      <c r="I65" s="16"/>
      <c r="J65" s="16"/>
      <c r="K65" s="78">
        <f t="shared" si="56"/>
        <v>0</v>
      </c>
      <c r="L65" s="16">
        <f>ROUND(E65*F65,2)</f>
        <v>0</v>
      </c>
      <c r="M65" s="16">
        <f>ROUND(H65*E65,2)</f>
        <v>0</v>
      </c>
      <c r="N65" s="16"/>
      <c r="O65" s="16">
        <f>ROUND(J65*E65,2)</f>
        <v>0</v>
      </c>
      <c r="P65" s="79">
        <f t="shared" si="57"/>
        <v>0</v>
      </c>
      <c r="R65" s="100"/>
      <c r="S65" s="100"/>
      <c r="T65" s="100"/>
      <c r="U65" s="100"/>
      <c r="V65" s="100"/>
      <c r="W65" s="100"/>
    </row>
    <row r="66" spans="1:23" s="50" customFormat="1" ht="51" x14ac:dyDescent="0.2">
      <c r="A66" s="19"/>
      <c r="B66" s="55"/>
      <c r="C66" s="120" t="s">
        <v>298</v>
      </c>
      <c r="D66" s="76" t="s">
        <v>30</v>
      </c>
      <c r="E66" s="77">
        <v>1</v>
      </c>
      <c r="F66" s="16"/>
      <c r="G66" s="16"/>
      <c r="H66" s="16"/>
      <c r="I66" s="16"/>
      <c r="J66" s="78"/>
      <c r="K66" s="78">
        <f t="shared" si="56"/>
        <v>0</v>
      </c>
      <c r="L66" s="16"/>
      <c r="M66" s="16"/>
      <c r="N66" s="16">
        <f>ROUND(E66*I66,2)</f>
        <v>0</v>
      </c>
      <c r="O66" s="16"/>
      <c r="P66" s="79">
        <f t="shared" si="57"/>
        <v>0</v>
      </c>
      <c r="R66" s="100"/>
      <c r="S66" s="100"/>
      <c r="T66" s="100"/>
      <c r="U66" s="100"/>
      <c r="V66" s="100"/>
      <c r="W66" s="100"/>
    </row>
    <row r="67" spans="1:23" s="50" customFormat="1" ht="25.5" x14ac:dyDescent="0.2">
      <c r="A67" s="19">
        <v>17</v>
      </c>
      <c r="B67" s="55"/>
      <c r="C67" s="20" t="s">
        <v>141</v>
      </c>
      <c r="D67" s="76" t="s">
        <v>28</v>
      </c>
      <c r="E67" s="77">
        <v>1</v>
      </c>
      <c r="F67" s="16"/>
      <c r="G67" s="16"/>
      <c r="H67" s="16">
        <f>ROUND(F67*G67,2)</f>
        <v>0</v>
      </c>
      <c r="I67" s="16"/>
      <c r="J67" s="16"/>
      <c r="K67" s="78">
        <f>J67+I67+H67</f>
        <v>0</v>
      </c>
      <c r="L67" s="16">
        <f>ROUND(E67*F67,2)</f>
        <v>0</v>
      </c>
      <c r="M67" s="16">
        <f>ROUND(H67*E67,2)</f>
        <v>0</v>
      </c>
      <c r="N67" s="16"/>
      <c r="O67" s="16">
        <f>ROUND(J67*E67,2)</f>
        <v>0</v>
      </c>
      <c r="P67" s="79">
        <f>M67+N67+O67</f>
        <v>0</v>
      </c>
      <c r="R67" s="100"/>
      <c r="S67" s="100"/>
      <c r="T67" s="100"/>
      <c r="U67" s="100"/>
      <c r="V67" s="100"/>
      <c r="W67" s="100"/>
    </row>
    <row r="68" spans="1:23" s="50" customFormat="1" ht="51" x14ac:dyDescent="0.2">
      <c r="A68" s="19"/>
      <c r="B68" s="55"/>
      <c r="C68" s="120" t="s">
        <v>153</v>
      </c>
      <c r="D68" s="76" t="s">
        <v>30</v>
      </c>
      <c r="E68" s="77">
        <v>1</v>
      </c>
      <c r="F68" s="16"/>
      <c r="G68" s="16"/>
      <c r="H68" s="16"/>
      <c r="I68" s="16"/>
      <c r="J68" s="78"/>
      <c r="K68" s="78">
        <f>J68+I68+H68</f>
        <v>0</v>
      </c>
      <c r="L68" s="16"/>
      <c r="M68" s="16"/>
      <c r="N68" s="16">
        <f t="shared" ref="N68" si="61">ROUND(E68*I68,2)</f>
        <v>0</v>
      </c>
      <c r="O68" s="16"/>
      <c r="P68" s="79">
        <f>M68+N68+O68</f>
        <v>0</v>
      </c>
      <c r="R68" s="100"/>
      <c r="S68" s="100"/>
      <c r="T68" s="100"/>
      <c r="U68" s="100"/>
      <c r="V68" s="100"/>
      <c r="W68" s="100"/>
    </row>
    <row r="69" spans="1:23" s="50" customFormat="1" ht="18" customHeight="1" x14ac:dyDescent="0.2">
      <c r="A69" s="19">
        <v>18</v>
      </c>
      <c r="B69" s="55"/>
      <c r="C69" s="20" t="s">
        <v>300</v>
      </c>
      <c r="D69" s="76" t="s">
        <v>28</v>
      </c>
      <c r="E69" s="77">
        <v>1</v>
      </c>
      <c r="F69" s="16"/>
      <c r="G69" s="16"/>
      <c r="H69" s="16">
        <f>ROUND(F69*G69,2)</f>
        <v>0</v>
      </c>
      <c r="I69" s="16"/>
      <c r="J69" s="16"/>
      <c r="K69" s="78">
        <f t="shared" si="56"/>
        <v>0</v>
      </c>
      <c r="L69" s="16">
        <f>ROUND(E69*F69,2)</f>
        <v>0</v>
      </c>
      <c r="M69" s="16">
        <f>ROUND(H69*E69,2)</f>
        <v>0</v>
      </c>
      <c r="N69" s="16"/>
      <c r="O69" s="16">
        <f>ROUND(J69*E69,2)</f>
        <v>0</v>
      </c>
      <c r="P69" s="79">
        <f t="shared" si="57"/>
        <v>0</v>
      </c>
      <c r="R69" s="100"/>
      <c r="S69" s="100"/>
      <c r="T69" s="100"/>
      <c r="U69" s="100"/>
      <c r="V69" s="100"/>
      <c r="W69" s="100"/>
    </row>
    <row r="70" spans="1:23" s="50" customFormat="1" ht="63.75" x14ac:dyDescent="0.2">
      <c r="A70" s="19"/>
      <c r="B70" s="55"/>
      <c r="C70" s="120" t="s">
        <v>154</v>
      </c>
      <c r="D70" s="76" t="s">
        <v>30</v>
      </c>
      <c r="E70" s="77">
        <v>1</v>
      </c>
      <c r="F70" s="16"/>
      <c r="G70" s="16"/>
      <c r="H70" s="16"/>
      <c r="I70" s="16"/>
      <c r="J70" s="78"/>
      <c r="K70" s="78">
        <f t="shared" si="56"/>
        <v>0</v>
      </c>
      <c r="L70" s="16"/>
      <c r="M70" s="16"/>
      <c r="N70" s="16">
        <f t="shared" ref="N70" si="62">E70*I70</f>
        <v>0</v>
      </c>
      <c r="O70" s="16"/>
      <c r="P70" s="79">
        <f t="shared" si="57"/>
        <v>0</v>
      </c>
      <c r="R70" s="100"/>
      <c r="S70" s="100"/>
      <c r="T70" s="100"/>
      <c r="U70" s="100"/>
      <c r="V70" s="100"/>
      <c r="W70" s="100"/>
    </row>
    <row r="71" spans="1:23" s="50" customFormat="1" ht="18" customHeight="1" x14ac:dyDescent="0.2">
      <c r="A71" s="19">
        <v>19</v>
      </c>
      <c r="B71" s="55"/>
      <c r="C71" s="20" t="s">
        <v>301</v>
      </c>
      <c r="D71" s="76" t="s">
        <v>28</v>
      </c>
      <c r="E71" s="77">
        <v>1</v>
      </c>
      <c r="F71" s="16"/>
      <c r="G71" s="16"/>
      <c r="H71" s="16">
        <f>ROUND(F71*G71,2)</f>
        <v>0</v>
      </c>
      <c r="I71" s="16"/>
      <c r="J71" s="16"/>
      <c r="K71" s="78">
        <f>J71+I71+H71</f>
        <v>0</v>
      </c>
      <c r="L71" s="16">
        <f>ROUND(E71*F71,2)</f>
        <v>0</v>
      </c>
      <c r="M71" s="16">
        <f>ROUND(H71*E71,2)</f>
        <v>0</v>
      </c>
      <c r="N71" s="16"/>
      <c r="O71" s="16">
        <f>ROUND(J71*E71,2)</f>
        <v>0</v>
      </c>
      <c r="P71" s="79">
        <f>M71+N71+O71</f>
        <v>0</v>
      </c>
      <c r="R71" s="100"/>
      <c r="S71" s="100"/>
      <c r="T71" s="100"/>
      <c r="U71" s="100"/>
      <c r="V71" s="100"/>
      <c r="W71" s="100"/>
    </row>
    <row r="72" spans="1:23" s="50" customFormat="1" ht="38.25" x14ac:dyDescent="0.2">
      <c r="A72" s="19"/>
      <c r="B72" s="55"/>
      <c r="C72" s="120" t="s">
        <v>302</v>
      </c>
      <c r="D72" s="76" t="s">
        <v>30</v>
      </c>
      <c r="E72" s="77">
        <v>1</v>
      </c>
      <c r="F72" s="16"/>
      <c r="G72" s="16"/>
      <c r="H72" s="16"/>
      <c r="I72" s="16"/>
      <c r="J72" s="78"/>
      <c r="K72" s="78">
        <f t="shared" ref="K72" si="63">J72+I72+H72</f>
        <v>0</v>
      </c>
      <c r="L72" s="16"/>
      <c r="M72" s="16"/>
      <c r="N72" s="16">
        <f>ROUND(E72*I72,2)</f>
        <v>0</v>
      </c>
      <c r="O72" s="16"/>
      <c r="P72" s="79">
        <f t="shared" ref="P72" si="64">M72+N72+O72</f>
        <v>0</v>
      </c>
      <c r="R72" s="100"/>
      <c r="S72" s="100"/>
      <c r="T72" s="100"/>
      <c r="U72" s="100"/>
      <c r="V72" s="100"/>
      <c r="W72" s="100"/>
    </row>
    <row r="73" spans="1:23" s="50" customFormat="1" ht="18" customHeight="1" thickBot="1" x14ac:dyDescent="0.25">
      <c r="A73" s="19">
        <v>20</v>
      </c>
      <c r="B73" s="92"/>
      <c r="C73" s="20" t="s">
        <v>142</v>
      </c>
      <c r="D73" s="76" t="s">
        <v>31</v>
      </c>
      <c r="E73" s="94">
        <v>3.3</v>
      </c>
      <c r="F73" s="16"/>
      <c r="G73" s="16"/>
      <c r="H73" s="16">
        <f>ROUND(F73*G73,2)</f>
        <v>0</v>
      </c>
      <c r="I73" s="16"/>
      <c r="J73" s="16"/>
      <c r="K73" s="78">
        <f t="shared" si="56"/>
        <v>0</v>
      </c>
      <c r="L73" s="16">
        <f t="shared" ref="L73" si="65">ROUND(E73*F73,2)</f>
        <v>0</v>
      </c>
      <c r="M73" s="16">
        <f t="shared" ref="M73" si="66">ROUND(H73*E73,2)</f>
        <v>0</v>
      </c>
      <c r="N73" s="16"/>
      <c r="O73" s="16">
        <f t="shared" ref="O73" si="67">ROUND(J73*E73,2)</f>
        <v>0</v>
      </c>
      <c r="P73" s="79">
        <f t="shared" si="57"/>
        <v>0</v>
      </c>
      <c r="R73" s="98"/>
      <c r="S73" s="98"/>
      <c r="T73" s="98"/>
      <c r="U73" s="98"/>
    </row>
    <row r="74" spans="1:23" s="17" customFormat="1" ht="18" customHeight="1" thickBot="1" x14ac:dyDescent="0.25">
      <c r="A74" s="57"/>
      <c r="B74" s="59"/>
      <c r="C74" s="59" t="s">
        <v>8</v>
      </c>
      <c r="D74" s="80"/>
      <c r="E74" s="81"/>
      <c r="F74" s="60"/>
      <c r="G74" s="60"/>
      <c r="H74" s="60"/>
      <c r="I74" s="60"/>
      <c r="J74" s="60"/>
      <c r="K74" s="60"/>
      <c r="L74" s="60">
        <f>SUM(L15:L73)</f>
        <v>0</v>
      </c>
      <c r="M74" s="60">
        <f>SUM(M15:M73)</f>
        <v>0</v>
      </c>
      <c r="N74" s="60">
        <f>SUM(N15:N73)</f>
        <v>0</v>
      </c>
      <c r="O74" s="60">
        <f>SUM(O15:O73)</f>
        <v>0</v>
      </c>
      <c r="P74" s="60">
        <f>SUM(P15:P73)</f>
        <v>0</v>
      </c>
    </row>
    <row r="75" spans="1:23" ht="18" customHeight="1" thickBot="1" x14ac:dyDescent="0.25">
      <c r="A75" s="25"/>
      <c r="B75" s="25"/>
      <c r="C75" s="25"/>
      <c r="D75" s="82"/>
      <c r="E75" s="82"/>
      <c r="F75" s="82"/>
      <c r="G75" s="82"/>
      <c r="H75" s="82"/>
      <c r="I75" s="82"/>
      <c r="J75" s="26"/>
      <c r="K75" s="26" t="s">
        <v>61</v>
      </c>
      <c r="L75" s="119"/>
      <c r="M75" s="83"/>
      <c r="N75" s="16">
        <f>ROUND(N74*0.05,2)</f>
        <v>0</v>
      </c>
      <c r="O75" s="84"/>
      <c r="P75" s="84"/>
    </row>
    <row r="76" spans="1:23" ht="21" customHeight="1" thickBot="1" x14ac:dyDescent="0.25">
      <c r="A76" s="25"/>
      <c r="B76" s="25"/>
      <c r="C76" s="25"/>
      <c r="D76" s="82"/>
      <c r="E76" s="82"/>
      <c r="F76" s="82"/>
      <c r="G76" s="82"/>
      <c r="H76" s="82"/>
      <c r="I76" s="82"/>
      <c r="J76" s="27"/>
      <c r="K76" s="27"/>
      <c r="L76" s="27" t="s">
        <v>16</v>
      </c>
      <c r="M76" s="85">
        <f>M75+M74</f>
        <v>0</v>
      </c>
      <c r="N76" s="85">
        <f>N75+N74</f>
        <v>0</v>
      </c>
      <c r="O76" s="85">
        <f>O75+O74</f>
        <v>0</v>
      </c>
      <c r="P76" s="85">
        <f>SUM(M76:O76)</f>
        <v>0</v>
      </c>
    </row>
    <row r="78" spans="1:23" ht="14.25" x14ac:dyDescent="0.2">
      <c r="B78" s="70" t="s">
        <v>10</v>
      </c>
      <c r="C78" s="70"/>
      <c r="D78" s="33" t="s">
        <v>59</v>
      </c>
      <c r="G78" s="33"/>
      <c r="H78" s="33" t="s">
        <v>17</v>
      </c>
      <c r="I78" s="33"/>
      <c r="J78" s="33"/>
      <c r="K78" s="33"/>
      <c r="M78" s="33"/>
    </row>
    <row r="79" spans="1:23" ht="14.25" x14ac:dyDescent="0.2">
      <c r="D79" s="35" t="s">
        <v>60</v>
      </c>
      <c r="J79" s="30"/>
    </row>
    <row r="80" spans="1:23" ht="14.25" x14ac:dyDescent="0.2">
      <c r="B80" s="35"/>
    </row>
  </sheetData>
  <mergeCells count="7">
    <mergeCell ref="L11:P12"/>
    <mergeCell ref="A11:A13"/>
    <mergeCell ref="B11:B13"/>
    <mergeCell ref="C11:C13"/>
    <mergeCell ref="D11:D13"/>
    <mergeCell ref="E11:E13"/>
    <mergeCell ref="F11:K12"/>
  </mergeCells>
  <phoneticPr fontId="23" type="noConversion"/>
  <pageMargins left="0.75000000000000011" right="0.75000000000000011" top="1" bottom="1" header="0.5" footer="0.5"/>
  <pageSetup paperSize="9" scale="57" fitToHeight="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W79"/>
  <sheetViews>
    <sheetView topLeftCell="A55" workbookViewId="0">
      <selection activeCell="C65" sqref="C65"/>
    </sheetView>
  </sheetViews>
  <sheetFormatPr defaultColWidth="9.140625" defaultRowHeight="12.75" x14ac:dyDescent="0.2"/>
  <cols>
    <col min="1" max="1" width="5.140625" style="29" customWidth="1"/>
    <col min="2" max="2" width="14.7109375" style="8" customWidth="1"/>
    <col min="3" max="3" width="36.28515625" style="8" customWidth="1"/>
    <col min="4" max="4" width="7.28515625" style="36" customWidth="1"/>
    <col min="5" max="5" width="8.7109375" style="36" customWidth="1"/>
    <col min="6" max="6" width="9.42578125" style="36" customWidth="1"/>
    <col min="7" max="9" width="9.28515625" style="36" customWidth="1"/>
    <col min="10" max="11" width="9.28515625" style="36" bestFit="1" customWidth="1"/>
    <col min="12" max="12" width="10.42578125" style="36" customWidth="1"/>
    <col min="13" max="14" width="10.28515625" style="36" bestFit="1" customWidth="1"/>
    <col min="15" max="15" width="11.140625" style="36" bestFit="1" customWidth="1"/>
    <col min="16" max="16" width="10.28515625" style="36" bestFit="1" customWidth="1"/>
    <col min="17" max="20" width="9.140625" style="12"/>
    <col min="21" max="21" width="9.28515625" style="12" bestFit="1" customWidth="1"/>
    <col min="22" max="16384" width="9.140625" style="12"/>
  </cols>
  <sheetData>
    <row r="1" spans="1:23" s="4" customFormat="1" ht="18" customHeight="1" x14ac:dyDescent="0.2">
      <c r="A1" s="1"/>
      <c r="B1" s="8"/>
      <c r="C1" s="1" t="s">
        <v>224</v>
      </c>
      <c r="D1" s="3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3" s="4" customFormat="1" ht="18" customHeight="1" x14ac:dyDescent="0.2">
      <c r="A2" s="1" t="s">
        <v>227</v>
      </c>
      <c r="B2" s="6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3" s="4" customFormat="1" ht="18" customHeight="1" x14ac:dyDescent="0.2">
      <c r="A3" s="7" t="str">
        <f>'Lok.2-0'!A3</f>
        <v>Būves nosaukums: Daudzdzīvokļu dzīvojamās ēkas restaurācija, atjaunošana un pārbūve restaurācijas centra vajadzībām, 2.kārta</v>
      </c>
      <c r="B3" s="6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3" s="4" customFormat="1" ht="18" customHeight="1" x14ac:dyDescent="0.2">
      <c r="A4" s="4" t="str">
        <f>Obj.2!A4</f>
        <v>Objekta nosaukums: Dzīvojamā ēka. 2.stāvs</v>
      </c>
      <c r="B4" s="8"/>
      <c r="C4" s="8"/>
      <c r="D4" s="3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3" s="4" customFormat="1" ht="18" customHeight="1" x14ac:dyDescent="0.2">
      <c r="A5" s="4" t="str">
        <f>'Lok.2-0'!A4</f>
        <v>Būves adrese: Baznīcas ielā 30, Kuldīgā</v>
      </c>
      <c r="B5" s="8"/>
      <c r="C5" s="8"/>
      <c r="D5" s="3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3" s="4" customFormat="1" ht="18" customHeight="1" x14ac:dyDescent="0.2">
      <c r="A6" s="7"/>
      <c r="B6" s="6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" s="4" customFormat="1" ht="18" customHeight="1" x14ac:dyDescent="0.2">
      <c r="A7" s="4" t="s">
        <v>64</v>
      </c>
      <c r="B7" s="8"/>
      <c r="C7" s="8"/>
      <c r="D7" s="3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3" s="4" customFormat="1" ht="18" customHeight="1" x14ac:dyDescent="0.2">
      <c r="A8" s="9"/>
      <c r="B8" s="8"/>
      <c r="C8" s="8"/>
      <c r="D8" s="36"/>
      <c r="E8" s="3"/>
      <c r="F8" s="7"/>
      <c r="G8" s="3"/>
      <c r="H8" s="3"/>
      <c r="I8" s="3"/>
      <c r="J8" s="3"/>
      <c r="K8" s="3"/>
      <c r="L8" s="7" t="s">
        <v>35</v>
      </c>
      <c r="M8" s="3"/>
      <c r="N8" s="41"/>
      <c r="O8" s="72">
        <f>P75</f>
        <v>0</v>
      </c>
      <c r="P8" s="3"/>
    </row>
    <row r="9" spans="1:23" s="4" customFormat="1" ht="18" customHeight="1" x14ac:dyDescent="0.2">
      <c r="A9" s="9"/>
      <c r="B9" s="8"/>
      <c r="C9" s="8"/>
      <c r="D9" s="37"/>
      <c r="E9" s="3"/>
      <c r="F9" s="7"/>
      <c r="G9" s="3"/>
      <c r="H9" s="3"/>
      <c r="I9" s="3"/>
      <c r="J9" s="3"/>
      <c r="K9" s="3"/>
      <c r="L9" s="7" t="str">
        <f>'Lok.2-0'!L8</f>
        <v>Tāme sastādīta 2017.gada ___.__________</v>
      </c>
      <c r="M9" s="3"/>
      <c r="N9" s="41"/>
      <c r="O9" s="3"/>
      <c r="P9" s="3"/>
    </row>
    <row r="10" spans="1:23" s="4" customFormat="1" ht="5.25" customHeight="1" thickBot="1" x14ac:dyDescent="0.25">
      <c r="A10" s="11"/>
      <c r="B10" s="6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23" ht="12.75" customHeight="1" x14ac:dyDescent="0.2">
      <c r="A11" s="155" t="s">
        <v>12</v>
      </c>
      <c r="B11" s="155" t="s">
        <v>7</v>
      </c>
      <c r="C11" s="155" t="s">
        <v>11</v>
      </c>
      <c r="D11" s="168" t="s">
        <v>2</v>
      </c>
      <c r="E11" s="168" t="s">
        <v>3</v>
      </c>
      <c r="F11" s="162" t="s">
        <v>13</v>
      </c>
      <c r="G11" s="163"/>
      <c r="H11" s="163"/>
      <c r="I11" s="163"/>
      <c r="J11" s="163"/>
      <c r="K11" s="163"/>
      <c r="L11" s="162" t="s">
        <v>15</v>
      </c>
      <c r="M11" s="163"/>
      <c r="N11" s="163"/>
      <c r="O11" s="163"/>
      <c r="P11" s="164"/>
    </row>
    <row r="12" spans="1:23" s="13" customFormat="1" ht="12.75" customHeight="1" x14ac:dyDescent="0.2">
      <c r="A12" s="156"/>
      <c r="B12" s="156"/>
      <c r="C12" s="156"/>
      <c r="D12" s="169"/>
      <c r="E12" s="169"/>
      <c r="F12" s="165"/>
      <c r="G12" s="166"/>
      <c r="H12" s="166"/>
      <c r="I12" s="166"/>
      <c r="J12" s="166"/>
      <c r="K12" s="166"/>
      <c r="L12" s="165" t="s">
        <v>4</v>
      </c>
      <c r="M12" s="166"/>
      <c r="N12" s="166" t="s">
        <v>6</v>
      </c>
      <c r="O12" s="166"/>
      <c r="P12" s="167" t="s">
        <v>5</v>
      </c>
    </row>
    <row r="13" spans="1:23" s="13" customFormat="1" ht="34.5" thickBot="1" x14ac:dyDescent="0.25">
      <c r="A13" s="157"/>
      <c r="B13" s="157"/>
      <c r="C13" s="157"/>
      <c r="D13" s="170"/>
      <c r="E13" s="170"/>
      <c r="F13" s="44" t="s">
        <v>14</v>
      </c>
      <c r="G13" s="44" t="s">
        <v>41</v>
      </c>
      <c r="H13" s="44" t="s">
        <v>37</v>
      </c>
      <c r="I13" s="44" t="s">
        <v>42</v>
      </c>
      <c r="J13" s="73" t="s">
        <v>39</v>
      </c>
      <c r="K13" s="73" t="s">
        <v>43</v>
      </c>
      <c r="L13" s="124" t="s">
        <v>14</v>
      </c>
      <c r="M13" s="44" t="s">
        <v>37</v>
      </c>
      <c r="N13" s="44" t="s">
        <v>38</v>
      </c>
      <c r="O13" s="73" t="s">
        <v>39</v>
      </c>
      <c r="P13" s="75" t="s">
        <v>44</v>
      </c>
    </row>
    <row r="14" spans="1:23" s="50" customFormat="1" ht="18" customHeight="1" x14ac:dyDescent="0.2">
      <c r="A14" s="19"/>
      <c r="B14" s="20"/>
      <c r="C14" s="93" t="s">
        <v>144</v>
      </c>
      <c r="D14" s="76"/>
      <c r="E14" s="77"/>
      <c r="F14" s="16"/>
      <c r="G14" s="16"/>
      <c r="H14" s="16"/>
      <c r="I14" s="16"/>
      <c r="J14" s="87"/>
      <c r="K14" s="87"/>
      <c r="L14" s="16"/>
      <c r="M14" s="16"/>
      <c r="N14" s="16"/>
      <c r="O14" s="16"/>
      <c r="P14" s="79"/>
    </row>
    <row r="15" spans="1:23" s="50" customFormat="1" ht="18" customHeight="1" x14ac:dyDescent="0.2">
      <c r="A15" s="19">
        <v>1</v>
      </c>
      <c r="B15" s="55"/>
      <c r="C15" s="20" t="s">
        <v>145</v>
      </c>
      <c r="D15" s="76" t="s">
        <v>31</v>
      </c>
      <c r="E15" s="94">
        <v>80</v>
      </c>
      <c r="F15" s="16"/>
      <c r="G15" s="16"/>
      <c r="H15" s="16">
        <f>ROUND(F15*G15,2)</f>
        <v>0</v>
      </c>
      <c r="I15" s="16"/>
      <c r="J15" s="78"/>
      <c r="K15" s="78">
        <f t="shared" ref="K15:K29" si="0">J15+I15+H15</f>
        <v>0</v>
      </c>
      <c r="L15" s="16">
        <f t="shared" ref="L15" si="1">ROUND(E15*F15,2)</f>
        <v>0</v>
      </c>
      <c r="M15" s="16">
        <f t="shared" ref="M15" si="2">ROUND(H15*E15,2)</f>
        <v>0</v>
      </c>
      <c r="N15" s="16"/>
      <c r="O15" s="16">
        <f t="shared" ref="O15" si="3">ROUND(J15*E15,2)</f>
        <v>0</v>
      </c>
      <c r="P15" s="79">
        <f t="shared" ref="P15:P29" si="4">M15+N15+O15</f>
        <v>0</v>
      </c>
      <c r="R15" s="100"/>
      <c r="S15" s="100"/>
      <c r="T15" s="100"/>
      <c r="U15" s="100"/>
      <c r="V15" s="100"/>
      <c r="W15" s="100"/>
    </row>
    <row r="16" spans="1:23" s="50" customFormat="1" ht="18" customHeight="1" x14ac:dyDescent="0.2">
      <c r="A16" s="19"/>
      <c r="B16" s="55"/>
      <c r="C16" s="120" t="s">
        <v>148</v>
      </c>
      <c r="D16" s="76" t="s">
        <v>31</v>
      </c>
      <c r="E16" s="94">
        <v>28</v>
      </c>
      <c r="F16" s="16"/>
      <c r="G16" s="16"/>
      <c r="H16" s="16"/>
      <c r="I16" s="151"/>
      <c r="J16" s="78"/>
      <c r="K16" s="78">
        <f t="shared" si="0"/>
        <v>0</v>
      </c>
      <c r="L16" s="16"/>
      <c r="M16" s="16"/>
      <c r="N16" s="16">
        <f t="shared" ref="N16:N23" si="5">ROUND(I16*E16,2)</f>
        <v>0</v>
      </c>
      <c r="O16" s="16"/>
      <c r="P16" s="79">
        <f t="shared" si="4"/>
        <v>0</v>
      </c>
      <c r="R16" s="100"/>
      <c r="S16" s="105"/>
      <c r="T16" s="100"/>
      <c r="U16" s="100"/>
      <c r="V16" s="100"/>
      <c r="W16" s="100"/>
    </row>
    <row r="17" spans="1:23" s="50" customFormat="1" ht="18" customHeight="1" x14ac:dyDescent="0.2">
      <c r="A17" s="19"/>
      <c r="B17" s="55"/>
      <c r="C17" s="120" t="s">
        <v>147</v>
      </c>
      <c r="D17" s="76" t="s">
        <v>31</v>
      </c>
      <c r="E17" s="94">
        <v>52</v>
      </c>
      <c r="F17" s="16"/>
      <c r="G17" s="16"/>
      <c r="H17" s="16"/>
      <c r="I17" s="151"/>
      <c r="J17" s="78"/>
      <c r="K17" s="78">
        <f t="shared" ref="K17" si="6">J17+I17+H17</f>
        <v>0</v>
      </c>
      <c r="L17" s="16"/>
      <c r="M17" s="16"/>
      <c r="N17" s="16">
        <f t="shared" si="5"/>
        <v>0</v>
      </c>
      <c r="O17" s="16"/>
      <c r="P17" s="79">
        <f t="shared" ref="P17" si="7">M17+N17+O17</f>
        <v>0</v>
      </c>
      <c r="R17" s="100"/>
      <c r="S17" s="105"/>
      <c r="T17" s="100"/>
      <c r="U17" s="100"/>
      <c r="V17" s="100"/>
      <c r="W17" s="100"/>
    </row>
    <row r="18" spans="1:23" s="50" customFormat="1" ht="18" customHeight="1" x14ac:dyDescent="0.2">
      <c r="A18" s="19"/>
      <c r="B18" s="55"/>
      <c r="C18" s="120" t="s">
        <v>146</v>
      </c>
      <c r="D18" s="76" t="s">
        <v>30</v>
      </c>
      <c r="E18" s="77">
        <v>1</v>
      </c>
      <c r="F18" s="16"/>
      <c r="G18" s="16"/>
      <c r="H18" s="16"/>
      <c r="I18" s="151"/>
      <c r="J18" s="78"/>
      <c r="K18" s="78">
        <f t="shared" si="0"/>
        <v>0</v>
      </c>
      <c r="L18" s="16"/>
      <c r="M18" s="16"/>
      <c r="N18" s="16">
        <f t="shared" si="5"/>
        <v>0</v>
      </c>
      <c r="O18" s="16"/>
      <c r="P18" s="79">
        <f t="shared" si="4"/>
        <v>0</v>
      </c>
      <c r="R18" s="100"/>
      <c r="S18" s="105"/>
      <c r="T18" s="100"/>
      <c r="U18" s="100"/>
      <c r="V18" s="100"/>
      <c r="W18" s="100"/>
    </row>
    <row r="19" spans="1:23" s="50" customFormat="1" ht="18" customHeight="1" x14ac:dyDescent="0.2">
      <c r="A19" s="19"/>
      <c r="B19" s="55"/>
      <c r="C19" s="120" t="s">
        <v>99</v>
      </c>
      <c r="D19" s="76" t="s">
        <v>30</v>
      </c>
      <c r="E19" s="77">
        <v>1</v>
      </c>
      <c r="F19" s="16"/>
      <c r="G19" s="16"/>
      <c r="H19" s="16"/>
      <c r="I19" s="151"/>
      <c r="J19" s="78"/>
      <c r="K19" s="78">
        <f t="shared" si="0"/>
        <v>0</v>
      </c>
      <c r="L19" s="16"/>
      <c r="M19" s="16"/>
      <c r="N19" s="16">
        <f t="shared" si="5"/>
        <v>0</v>
      </c>
      <c r="O19" s="16"/>
      <c r="P19" s="79">
        <f t="shared" si="4"/>
        <v>0</v>
      </c>
      <c r="R19" s="100"/>
      <c r="S19" s="100"/>
      <c r="T19" s="100"/>
      <c r="U19" s="100"/>
      <c r="V19" s="100"/>
      <c r="W19" s="100"/>
    </row>
    <row r="20" spans="1:23" s="50" customFormat="1" ht="18" customHeight="1" x14ac:dyDescent="0.2">
      <c r="A20" s="19">
        <v>2</v>
      </c>
      <c r="B20" s="55"/>
      <c r="C20" s="20" t="s">
        <v>122</v>
      </c>
      <c r="D20" s="76" t="s">
        <v>31</v>
      </c>
      <c r="E20" s="94">
        <v>80</v>
      </c>
      <c r="F20" s="16"/>
      <c r="G20" s="16"/>
      <c r="H20" s="16">
        <f>ROUND(F20*G20,2)</f>
        <v>0</v>
      </c>
      <c r="I20" s="16"/>
      <c r="J20" s="16"/>
      <c r="K20" s="78">
        <f t="shared" si="0"/>
        <v>0</v>
      </c>
      <c r="L20" s="16">
        <f>ROUND(E20*F20,2)</f>
        <v>0</v>
      </c>
      <c r="M20" s="16">
        <f>ROUND(H20*E20,2)</f>
        <v>0</v>
      </c>
      <c r="N20" s="16"/>
      <c r="O20" s="16">
        <f>ROUND(J20*E20,2)</f>
        <v>0</v>
      </c>
      <c r="P20" s="79">
        <f t="shared" si="4"/>
        <v>0</v>
      </c>
    </row>
    <row r="21" spans="1:23" s="50" customFormat="1" ht="25.5" x14ac:dyDescent="0.2">
      <c r="A21" s="19"/>
      <c r="B21" s="55"/>
      <c r="C21" s="120" t="s">
        <v>149</v>
      </c>
      <c r="D21" s="76" t="s">
        <v>31</v>
      </c>
      <c r="E21" s="94">
        <v>28</v>
      </c>
      <c r="F21" s="16"/>
      <c r="G21" s="16"/>
      <c r="H21" s="16"/>
      <c r="I21" s="16"/>
      <c r="J21" s="16"/>
      <c r="K21" s="78">
        <f t="shared" si="0"/>
        <v>0</v>
      </c>
      <c r="L21" s="16"/>
      <c r="M21" s="16"/>
      <c r="N21" s="16">
        <f t="shared" si="5"/>
        <v>0</v>
      </c>
      <c r="O21" s="16"/>
      <c r="P21" s="79">
        <f t="shared" si="4"/>
        <v>0</v>
      </c>
    </row>
    <row r="22" spans="1:23" s="50" customFormat="1" ht="25.5" x14ac:dyDescent="0.2">
      <c r="A22" s="19"/>
      <c r="B22" s="55"/>
      <c r="C22" s="120" t="s">
        <v>150</v>
      </c>
      <c r="D22" s="76" t="s">
        <v>31</v>
      </c>
      <c r="E22" s="94">
        <v>52</v>
      </c>
      <c r="F22" s="16"/>
      <c r="G22" s="16"/>
      <c r="H22" s="16"/>
      <c r="I22" s="16"/>
      <c r="J22" s="16"/>
      <c r="K22" s="78">
        <f t="shared" ref="K22" si="8">J22+I22+H22</f>
        <v>0</v>
      </c>
      <c r="L22" s="16"/>
      <c r="M22" s="16"/>
      <c r="N22" s="16">
        <f t="shared" ref="N22" si="9">ROUND(I22*E22,2)</f>
        <v>0</v>
      </c>
      <c r="O22" s="16"/>
      <c r="P22" s="79">
        <f t="shared" ref="P22" si="10">M22+N22+O22</f>
        <v>0</v>
      </c>
    </row>
    <row r="23" spans="1:23" s="50" customFormat="1" ht="18" customHeight="1" x14ac:dyDescent="0.2">
      <c r="A23" s="19"/>
      <c r="B23" s="55"/>
      <c r="C23" s="120" t="s">
        <v>119</v>
      </c>
      <c r="D23" s="76" t="s">
        <v>30</v>
      </c>
      <c r="E23" s="96">
        <v>1</v>
      </c>
      <c r="F23" s="16"/>
      <c r="G23" s="16"/>
      <c r="H23" s="16"/>
      <c r="I23" s="16"/>
      <c r="J23" s="16"/>
      <c r="K23" s="78">
        <f t="shared" si="0"/>
        <v>0</v>
      </c>
      <c r="L23" s="16"/>
      <c r="M23" s="16"/>
      <c r="N23" s="16">
        <f t="shared" si="5"/>
        <v>0</v>
      </c>
      <c r="O23" s="16"/>
      <c r="P23" s="79">
        <f t="shared" si="4"/>
        <v>0</v>
      </c>
      <c r="T23" s="97"/>
    </row>
    <row r="24" spans="1:23" s="50" customFormat="1" ht="18" customHeight="1" x14ac:dyDescent="0.2">
      <c r="A24" s="19">
        <v>3</v>
      </c>
      <c r="B24" s="55"/>
      <c r="C24" s="20" t="s">
        <v>1</v>
      </c>
      <c r="D24" s="76" t="s">
        <v>28</v>
      </c>
      <c r="E24" s="77">
        <v>5</v>
      </c>
      <c r="F24" s="16"/>
      <c r="G24" s="16"/>
      <c r="H24" s="16">
        <f>ROUND(F24*G24,2)</f>
        <v>0</v>
      </c>
      <c r="I24" s="16"/>
      <c r="J24" s="16"/>
      <c r="K24" s="78">
        <f t="shared" si="0"/>
        <v>0</v>
      </c>
      <c r="L24" s="16">
        <f>ROUND(E24*F24,2)</f>
        <v>0</v>
      </c>
      <c r="M24" s="16">
        <f>ROUND(H24*E24,2)</f>
        <v>0</v>
      </c>
      <c r="N24" s="16"/>
      <c r="O24" s="16">
        <f>ROUND(J24*E24,2)</f>
        <v>0</v>
      </c>
      <c r="P24" s="79">
        <f t="shared" si="4"/>
        <v>0</v>
      </c>
      <c r="R24" s="100"/>
      <c r="S24" s="100"/>
      <c r="T24" s="100"/>
      <c r="U24" s="100"/>
      <c r="V24" s="100"/>
      <c r="W24" s="100"/>
    </row>
    <row r="25" spans="1:23" s="50" customFormat="1" ht="18" customHeight="1" x14ac:dyDescent="0.2">
      <c r="A25" s="19"/>
      <c r="B25" s="55"/>
      <c r="C25" s="120" t="s">
        <v>151</v>
      </c>
      <c r="D25" s="76" t="s">
        <v>28</v>
      </c>
      <c r="E25" s="77">
        <v>4</v>
      </c>
      <c r="F25" s="16"/>
      <c r="G25" s="16"/>
      <c r="H25" s="16"/>
      <c r="I25" s="16"/>
      <c r="J25" s="78"/>
      <c r="K25" s="78">
        <f t="shared" ref="K25" si="11">J25+I25+H25</f>
        <v>0</v>
      </c>
      <c r="L25" s="16"/>
      <c r="M25" s="16"/>
      <c r="N25" s="16">
        <f t="shared" ref="N25" si="12">ROUND(I25*E25,2)</f>
        <v>0</v>
      </c>
      <c r="O25" s="16"/>
      <c r="P25" s="79">
        <f t="shared" ref="P25" si="13">M25+N25+O25</f>
        <v>0</v>
      </c>
      <c r="R25" s="100"/>
      <c r="S25" s="100"/>
      <c r="T25" s="100"/>
      <c r="U25" s="100"/>
      <c r="V25" s="100"/>
      <c r="W25" s="100"/>
    </row>
    <row r="26" spans="1:23" s="50" customFormat="1" ht="38.25" x14ac:dyDescent="0.2">
      <c r="A26" s="19"/>
      <c r="B26" s="55"/>
      <c r="C26" s="120" t="s">
        <v>152</v>
      </c>
      <c r="D26" s="76" t="s">
        <v>28</v>
      </c>
      <c r="E26" s="77">
        <v>1</v>
      </c>
      <c r="F26" s="16"/>
      <c r="G26" s="16"/>
      <c r="H26" s="16"/>
      <c r="I26" s="16"/>
      <c r="J26" s="78"/>
      <c r="K26" s="78">
        <f t="shared" si="0"/>
        <v>0</v>
      </c>
      <c r="L26" s="16"/>
      <c r="M26" s="16"/>
      <c r="N26" s="16">
        <f t="shared" ref="N26" si="14">ROUND(I26*E26,2)</f>
        <v>0</v>
      </c>
      <c r="O26" s="16"/>
      <c r="P26" s="79">
        <f t="shared" si="4"/>
        <v>0</v>
      </c>
      <c r="R26" s="100"/>
      <c r="S26" s="100"/>
      <c r="T26" s="100"/>
      <c r="U26" s="100"/>
      <c r="V26" s="100"/>
      <c r="W26" s="100"/>
    </row>
    <row r="27" spans="1:23" s="50" customFormat="1" ht="51" x14ac:dyDescent="0.2">
      <c r="A27" s="19">
        <v>4</v>
      </c>
      <c r="B27" s="55"/>
      <c r="C27" s="20" t="s">
        <v>155</v>
      </c>
      <c r="D27" s="76" t="s">
        <v>28</v>
      </c>
      <c r="E27" s="77">
        <v>7</v>
      </c>
      <c r="F27" s="16"/>
      <c r="G27" s="16"/>
      <c r="H27" s="16">
        <f>ROUND(F27*G27,2)</f>
        <v>0</v>
      </c>
      <c r="I27" s="16"/>
      <c r="J27" s="16"/>
      <c r="K27" s="78">
        <f t="shared" si="0"/>
        <v>0</v>
      </c>
      <c r="L27" s="16">
        <f>ROUND(E27*F27,2)</f>
        <v>0</v>
      </c>
      <c r="M27" s="16">
        <f>ROUND(H27*E27,2)</f>
        <v>0</v>
      </c>
      <c r="N27" s="16"/>
      <c r="O27" s="16">
        <f>ROUND(J27*E27,2)</f>
        <v>0</v>
      </c>
      <c r="P27" s="79">
        <f t="shared" si="4"/>
        <v>0</v>
      </c>
      <c r="R27" s="100"/>
      <c r="S27" s="100"/>
      <c r="T27" s="100"/>
      <c r="U27" s="100"/>
      <c r="V27" s="100"/>
      <c r="W27" s="100"/>
    </row>
    <row r="28" spans="1:23" s="50" customFormat="1" ht="89.25" x14ac:dyDescent="0.2">
      <c r="A28" s="19"/>
      <c r="B28" s="55"/>
      <c r="C28" s="120" t="s">
        <v>303</v>
      </c>
      <c r="D28" s="76" t="s">
        <v>30</v>
      </c>
      <c r="E28" s="77">
        <v>5</v>
      </c>
      <c r="F28" s="16"/>
      <c r="G28" s="16"/>
      <c r="H28" s="16"/>
      <c r="I28" s="16"/>
      <c r="J28" s="78"/>
      <c r="K28" s="78">
        <f t="shared" si="0"/>
        <v>0</v>
      </c>
      <c r="L28" s="16"/>
      <c r="M28" s="16"/>
      <c r="N28" s="16">
        <f t="shared" ref="N28:N29" si="15">ROUND(E28*I28,2)</f>
        <v>0</v>
      </c>
      <c r="O28" s="16"/>
      <c r="P28" s="79">
        <f t="shared" si="4"/>
        <v>0</v>
      </c>
      <c r="R28" s="100"/>
      <c r="S28" s="100"/>
      <c r="T28" s="100"/>
      <c r="U28" s="100"/>
      <c r="V28" s="100"/>
      <c r="W28" s="100"/>
    </row>
    <row r="29" spans="1:23" s="17" customFormat="1" ht="18" customHeight="1" x14ac:dyDescent="0.2">
      <c r="A29" s="49"/>
      <c r="B29" s="55"/>
      <c r="C29" s="120" t="s">
        <v>304</v>
      </c>
      <c r="D29" s="76" t="s">
        <v>30</v>
      </c>
      <c r="E29" s="77">
        <v>2</v>
      </c>
      <c r="F29" s="16"/>
      <c r="G29" s="16"/>
      <c r="H29" s="16"/>
      <c r="I29" s="16"/>
      <c r="J29" s="16"/>
      <c r="K29" s="78">
        <f t="shared" si="0"/>
        <v>0</v>
      </c>
      <c r="L29" s="16"/>
      <c r="M29" s="16"/>
      <c r="N29" s="16">
        <f t="shared" si="15"/>
        <v>0</v>
      </c>
      <c r="O29" s="16"/>
      <c r="P29" s="79">
        <f t="shared" si="4"/>
        <v>0</v>
      </c>
    </row>
    <row r="30" spans="1:23" s="50" customFormat="1" ht="51" x14ac:dyDescent="0.2">
      <c r="A30" s="19"/>
      <c r="B30" s="55"/>
      <c r="C30" s="120" t="s">
        <v>306</v>
      </c>
      <c r="D30" s="76" t="s">
        <v>30</v>
      </c>
      <c r="E30" s="77">
        <v>7</v>
      </c>
      <c r="F30" s="16"/>
      <c r="G30" s="16"/>
      <c r="H30" s="16"/>
      <c r="I30" s="16"/>
      <c r="J30" s="78"/>
      <c r="K30" s="78">
        <f t="shared" ref="K30" si="16">J30+I30+H30</f>
        <v>0</v>
      </c>
      <c r="L30" s="16"/>
      <c r="M30" s="16"/>
      <c r="N30" s="16">
        <f t="shared" ref="N30" si="17">ROUND(E30*I30,2)</f>
        <v>0</v>
      </c>
      <c r="O30" s="16"/>
      <c r="P30" s="79">
        <f t="shared" ref="P30" si="18">M30+N30+O30</f>
        <v>0</v>
      </c>
      <c r="R30" s="100"/>
      <c r="S30" s="100"/>
      <c r="T30" s="100"/>
      <c r="U30" s="100"/>
      <c r="V30" s="100"/>
      <c r="W30" s="100"/>
    </row>
    <row r="31" spans="1:23" s="50" customFormat="1" ht="76.5" x14ac:dyDescent="0.2">
      <c r="A31" s="19"/>
      <c r="B31" s="55"/>
      <c r="C31" s="120" t="s">
        <v>305</v>
      </c>
      <c r="D31" s="76" t="s">
        <v>30</v>
      </c>
      <c r="E31" s="77">
        <v>7</v>
      </c>
      <c r="F31" s="16"/>
      <c r="G31" s="16"/>
      <c r="H31" s="16"/>
      <c r="I31" s="16"/>
      <c r="J31" s="78"/>
      <c r="K31" s="78">
        <f t="shared" ref="K31" si="19">J31+I31+H31</f>
        <v>0</v>
      </c>
      <c r="L31" s="16"/>
      <c r="M31" s="16"/>
      <c r="N31" s="16">
        <f t="shared" ref="N31" si="20">ROUND(E31*I31,2)</f>
        <v>0</v>
      </c>
      <c r="O31" s="16"/>
      <c r="P31" s="79">
        <f t="shared" ref="P31" si="21">M31+N31+O31</f>
        <v>0</v>
      </c>
      <c r="R31" s="100"/>
      <c r="S31" s="100"/>
      <c r="T31" s="100"/>
      <c r="U31" s="100"/>
      <c r="V31" s="100"/>
      <c r="W31" s="100"/>
    </row>
    <row r="32" spans="1:23" s="17" customFormat="1" ht="25.5" x14ac:dyDescent="0.2">
      <c r="A32" s="49">
        <v>5</v>
      </c>
      <c r="B32" s="106"/>
      <c r="C32" s="20" t="s">
        <v>157</v>
      </c>
      <c r="D32" s="76" t="s">
        <v>28</v>
      </c>
      <c r="E32" s="77">
        <v>7</v>
      </c>
      <c r="F32" s="16"/>
      <c r="G32" s="16"/>
      <c r="H32" s="16">
        <f>ROUND(F32*G32,2)</f>
        <v>0</v>
      </c>
      <c r="I32" s="16"/>
      <c r="J32" s="16"/>
      <c r="K32" s="78">
        <f t="shared" ref="K32:K33" si="22">J32+I32+H32</f>
        <v>0</v>
      </c>
      <c r="L32" s="16">
        <f>ROUND(E32*F32,2)</f>
        <v>0</v>
      </c>
      <c r="M32" s="16">
        <f>ROUND(H32*E32,2)</f>
        <v>0</v>
      </c>
      <c r="N32" s="16"/>
      <c r="O32" s="16">
        <f>ROUND(J32*E32,2)</f>
        <v>0</v>
      </c>
      <c r="P32" s="79">
        <f t="shared" ref="P32:P33" si="23">M32+N32+O32</f>
        <v>0</v>
      </c>
    </row>
    <row r="33" spans="1:23" s="17" customFormat="1" ht="38.25" x14ac:dyDescent="0.2">
      <c r="A33" s="49"/>
      <c r="B33" s="55"/>
      <c r="C33" s="120" t="s">
        <v>156</v>
      </c>
      <c r="D33" s="76" t="s">
        <v>30</v>
      </c>
      <c r="E33" s="77">
        <v>7</v>
      </c>
      <c r="F33" s="16"/>
      <c r="G33" s="16"/>
      <c r="H33" s="16"/>
      <c r="I33" s="16"/>
      <c r="J33" s="16"/>
      <c r="K33" s="78">
        <f t="shared" si="22"/>
        <v>0</v>
      </c>
      <c r="L33" s="16"/>
      <c r="M33" s="16"/>
      <c r="N33" s="16">
        <f t="shared" ref="N33" si="24">ROUND(E33*I33,2)</f>
        <v>0</v>
      </c>
      <c r="O33" s="16"/>
      <c r="P33" s="79">
        <f t="shared" si="23"/>
        <v>0</v>
      </c>
    </row>
    <row r="34" spans="1:23" s="50" customFormat="1" ht="18" customHeight="1" x14ac:dyDescent="0.2">
      <c r="A34" s="19">
        <v>6</v>
      </c>
      <c r="B34" s="20"/>
      <c r="C34" s="20" t="s">
        <v>0</v>
      </c>
      <c r="D34" s="76" t="s">
        <v>31</v>
      </c>
      <c r="E34" s="94">
        <v>129</v>
      </c>
      <c r="F34" s="16"/>
      <c r="G34" s="16"/>
      <c r="H34" s="16">
        <f>ROUND(F34*G34,2)</f>
        <v>0</v>
      </c>
      <c r="I34" s="16"/>
      <c r="J34" s="78"/>
      <c r="K34" s="78">
        <f t="shared" ref="K34" si="25">J34+I34+H34</f>
        <v>0</v>
      </c>
      <c r="L34" s="16">
        <f>ROUND(E34*F34,2)</f>
        <v>0</v>
      </c>
      <c r="M34" s="16">
        <f>ROUND(H34*E34,2)</f>
        <v>0</v>
      </c>
      <c r="N34" s="16"/>
      <c r="O34" s="16">
        <f>ROUND(J34*E34,2)</f>
        <v>0</v>
      </c>
      <c r="P34" s="79">
        <f t="shared" ref="P34" si="26">M34+N34+O34</f>
        <v>0</v>
      </c>
      <c r="R34" s="100"/>
      <c r="S34" s="100"/>
      <c r="T34" s="100"/>
      <c r="U34" s="100"/>
      <c r="V34" s="100"/>
      <c r="W34" s="100"/>
    </row>
    <row r="35" spans="1:23" s="50" customFormat="1" ht="18" customHeight="1" x14ac:dyDescent="0.2">
      <c r="A35" s="19"/>
      <c r="B35" s="20"/>
      <c r="C35" s="93" t="s">
        <v>158</v>
      </c>
      <c r="D35" s="76"/>
      <c r="E35" s="77"/>
      <c r="F35" s="16"/>
      <c r="G35" s="16"/>
      <c r="H35" s="16"/>
      <c r="I35" s="16"/>
      <c r="J35" s="78"/>
      <c r="K35" s="78"/>
      <c r="L35" s="16"/>
      <c r="M35" s="16"/>
      <c r="N35" s="16"/>
      <c r="O35" s="16"/>
      <c r="P35" s="79"/>
    </row>
    <row r="36" spans="1:23" s="17" customFormat="1" ht="25.5" x14ac:dyDescent="0.2">
      <c r="A36" s="49">
        <v>7</v>
      </c>
      <c r="B36" s="106"/>
      <c r="C36" s="20" t="s">
        <v>160</v>
      </c>
      <c r="D36" s="76" t="s">
        <v>30</v>
      </c>
      <c r="E36" s="77">
        <v>2</v>
      </c>
      <c r="F36" s="16"/>
      <c r="G36" s="16"/>
      <c r="H36" s="16">
        <f>ROUND(F36*G36,2)</f>
        <v>0</v>
      </c>
      <c r="I36" s="16"/>
      <c r="J36" s="16"/>
      <c r="K36" s="78">
        <f>J36+I36+H36</f>
        <v>0</v>
      </c>
      <c r="L36" s="16">
        <f>ROUND(E36*F36,2)</f>
        <v>0</v>
      </c>
      <c r="M36" s="16">
        <f>ROUND(H36*E36,2)</f>
        <v>0</v>
      </c>
      <c r="N36" s="16"/>
      <c r="O36" s="16">
        <f>ROUND(J36*E36,2)</f>
        <v>0</v>
      </c>
      <c r="P36" s="79">
        <f>M36+N36+O36</f>
        <v>0</v>
      </c>
    </row>
    <row r="37" spans="1:23" s="17" customFormat="1" ht="18" customHeight="1" x14ac:dyDescent="0.2">
      <c r="A37" s="49"/>
      <c r="B37" s="55"/>
      <c r="C37" s="120" t="s">
        <v>161</v>
      </c>
      <c r="D37" s="76" t="s">
        <v>30</v>
      </c>
      <c r="E37" s="77">
        <v>2</v>
      </c>
      <c r="F37" s="16"/>
      <c r="G37" s="16"/>
      <c r="H37" s="16"/>
      <c r="I37" s="16"/>
      <c r="J37" s="16"/>
      <c r="K37" s="78">
        <f t="shared" ref="K37" si="27">J37+I37+H37</f>
        <v>0</v>
      </c>
      <c r="L37" s="16"/>
      <c r="M37" s="16"/>
      <c r="N37" s="16">
        <f t="shared" ref="N37" si="28">ROUND(E37*I37,2)</f>
        <v>0</v>
      </c>
      <c r="O37" s="16"/>
      <c r="P37" s="79">
        <f t="shared" ref="P37" si="29">M37+N37+O37</f>
        <v>0</v>
      </c>
    </row>
    <row r="38" spans="1:23" s="17" customFormat="1" ht="25.5" x14ac:dyDescent="0.2">
      <c r="A38" s="49">
        <v>8</v>
      </c>
      <c r="B38" s="106"/>
      <c r="C38" s="20" t="s">
        <v>159</v>
      </c>
      <c r="D38" s="76" t="s">
        <v>29</v>
      </c>
      <c r="E38" s="94">
        <v>2.4</v>
      </c>
      <c r="F38" s="16"/>
      <c r="G38" s="16"/>
      <c r="H38" s="16">
        <f>ROUND(F38*G38,2)</f>
        <v>0</v>
      </c>
      <c r="I38" s="16"/>
      <c r="J38" s="16"/>
      <c r="K38" s="78">
        <f>J38+I38+H38</f>
        <v>0</v>
      </c>
      <c r="L38" s="16">
        <f>ROUND(E38*F38,2)</f>
        <v>0</v>
      </c>
      <c r="M38" s="16">
        <f>ROUND(H38*E38,2)</f>
        <v>0</v>
      </c>
      <c r="N38" s="16"/>
      <c r="O38" s="16">
        <f>ROUND(J38*E38,2)</f>
        <v>0</v>
      </c>
      <c r="P38" s="79">
        <f>M38+N38+O38</f>
        <v>0</v>
      </c>
    </row>
    <row r="39" spans="1:23" s="17" customFormat="1" ht="25.5" x14ac:dyDescent="0.2">
      <c r="A39" s="49"/>
      <c r="B39" s="55"/>
      <c r="C39" s="120" t="s">
        <v>164</v>
      </c>
      <c r="D39" s="76" t="s">
        <v>31</v>
      </c>
      <c r="E39" s="94">
        <v>6</v>
      </c>
      <c r="F39" s="16"/>
      <c r="G39" s="16"/>
      <c r="H39" s="16"/>
      <c r="I39" s="16"/>
      <c r="J39" s="16"/>
      <c r="K39" s="78">
        <f t="shared" ref="K39" si="30">J39+I39+H39</f>
        <v>0</v>
      </c>
      <c r="L39" s="16"/>
      <c r="M39" s="16"/>
      <c r="N39" s="16">
        <f t="shared" ref="N39" si="31">ROUND(E39*I39,2)</f>
        <v>0</v>
      </c>
      <c r="O39" s="16"/>
      <c r="P39" s="79">
        <f t="shared" ref="P39" si="32">M39+N39+O39</f>
        <v>0</v>
      </c>
    </row>
    <row r="40" spans="1:23" s="17" customFormat="1" ht="18" customHeight="1" x14ac:dyDescent="0.2">
      <c r="A40" s="49"/>
      <c r="B40" s="55"/>
      <c r="C40" s="120" t="s">
        <v>143</v>
      </c>
      <c r="D40" s="76" t="s">
        <v>30</v>
      </c>
      <c r="E40" s="96">
        <v>1</v>
      </c>
      <c r="F40" s="16"/>
      <c r="G40" s="16"/>
      <c r="H40" s="16"/>
      <c r="I40" s="16"/>
      <c r="J40" s="16"/>
      <c r="K40" s="78">
        <f t="shared" ref="K40" si="33">J40+I40+H40</f>
        <v>0</v>
      </c>
      <c r="L40" s="16"/>
      <c r="M40" s="16"/>
      <c r="N40" s="16">
        <f t="shared" ref="N40" si="34">ROUND(E40*I40,2)</f>
        <v>0</v>
      </c>
      <c r="O40" s="16"/>
      <c r="P40" s="79">
        <f t="shared" ref="P40" si="35">M40+N40+O40</f>
        <v>0</v>
      </c>
    </row>
    <row r="41" spans="1:23" s="50" customFormat="1" ht="18" customHeight="1" x14ac:dyDescent="0.2">
      <c r="A41" s="19">
        <v>9</v>
      </c>
      <c r="B41" s="20"/>
      <c r="C41" s="20" t="s">
        <v>65</v>
      </c>
      <c r="D41" s="76" t="s">
        <v>30</v>
      </c>
      <c r="E41" s="96">
        <v>1</v>
      </c>
      <c r="F41" s="16"/>
      <c r="G41" s="16"/>
      <c r="H41" s="16"/>
      <c r="I41" s="16"/>
      <c r="J41" s="16"/>
      <c r="K41" s="78">
        <f t="shared" ref="K41:K42" si="36">J41+I41+H41</f>
        <v>0</v>
      </c>
      <c r="L41" s="16"/>
      <c r="M41" s="16"/>
      <c r="N41" s="16">
        <f t="shared" ref="N41:N42" si="37">ROUND(E41*I41,2)</f>
        <v>0</v>
      </c>
      <c r="O41" s="16"/>
      <c r="P41" s="79">
        <f t="shared" ref="P41:P42" si="38">M41+N41+O41</f>
        <v>0</v>
      </c>
      <c r="R41" s="100"/>
      <c r="S41" s="100"/>
      <c r="T41" s="100"/>
      <c r="U41" s="100"/>
      <c r="V41" s="100"/>
      <c r="W41" s="100"/>
    </row>
    <row r="42" spans="1:23" s="50" customFormat="1" ht="18" customHeight="1" x14ac:dyDescent="0.2">
      <c r="A42" s="49">
        <v>10</v>
      </c>
      <c r="B42" s="20"/>
      <c r="C42" s="20" t="s">
        <v>162</v>
      </c>
      <c r="D42" s="76" t="s">
        <v>30</v>
      </c>
      <c r="E42" s="96">
        <v>1</v>
      </c>
      <c r="F42" s="16"/>
      <c r="G42" s="16"/>
      <c r="H42" s="16"/>
      <c r="I42" s="16"/>
      <c r="J42" s="16"/>
      <c r="K42" s="78">
        <f t="shared" si="36"/>
        <v>0</v>
      </c>
      <c r="L42" s="16"/>
      <c r="M42" s="16"/>
      <c r="N42" s="16">
        <f t="shared" si="37"/>
        <v>0</v>
      </c>
      <c r="O42" s="16"/>
      <c r="P42" s="79">
        <f t="shared" si="38"/>
        <v>0</v>
      </c>
      <c r="R42" s="100"/>
      <c r="S42" s="100"/>
      <c r="T42" s="100"/>
      <c r="U42" s="100"/>
      <c r="V42" s="100"/>
      <c r="W42" s="100"/>
    </row>
    <row r="43" spans="1:23" s="50" customFormat="1" ht="18" customHeight="1" x14ac:dyDescent="0.2">
      <c r="A43" s="19">
        <v>11</v>
      </c>
      <c r="B43" s="20"/>
      <c r="C43" s="20" t="s">
        <v>163</v>
      </c>
      <c r="D43" s="76" t="s">
        <v>30</v>
      </c>
      <c r="E43" s="96">
        <v>1</v>
      </c>
      <c r="F43" s="16"/>
      <c r="G43" s="16"/>
      <c r="H43" s="16"/>
      <c r="I43" s="16"/>
      <c r="J43" s="16"/>
      <c r="K43" s="78">
        <f>J43+I43+H43</f>
        <v>0</v>
      </c>
      <c r="L43" s="16"/>
      <c r="M43" s="16"/>
      <c r="N43" s="16">
        <f>ROUND(E43*I43,2)</f>
        <v>0</v>
      </c>
      <c r="O43" s="16"/>
      <c r="P43" s="79">
        <f>M43+N43+O43</f>
        <v>0</v>
      </c>
      <c r="R43" s="100"/>
      <c r="S43" s="100"/>
      <c r="T43" s="100"/>
      <c r="U43" s="100"/>
      <c r="V43" s="100"/>
      <c r="W43" s="100"/>
    </row>
    <row r="44" spans="1:23" s="50" customFormat="1" ht="18" customHeight="1" x14ac:dyDescent="0.2">
      <c r="A44" s="19"/>
      <c r="B44" s="20"/>
      <c r="C44" s="93" t="s">
        <v>307</v>
      </c>
      <c r="D44" s="76"/>
      <c r="E44" s="77"/>
      <c r="F44" s="16"/>
      <c r="G44" s="16"/>
      <c r="H44" s="16"/>
      <c r="I44" s="16"/>
      <c r="J44" s="78"/>
      <c r="K44" s="78"/>
      <c r="L44" s="16"/>
      <c r="M44" s="16"/>
      <c r="N44" s="16"/>
      <c r="O44" s="16"/>
      <c r="P44" s="79"/>
    </row>
    <row r="45" spans="1:23" s="17" customFormat="1" ht="18" customHeight="1" x14ac:dyDescent="0.2">
      <c r="A45" s="49">
        <v>12</v>
      </c>
      <c r="B45" s="106"/>
      <c r="C45" s="20" t="s">
        <v>309</v>
      </c>
      <c r="D45" s="76" t="s">
        <v>30</v>
      </c>
      <c r="E45" s="77">
        <v>1</v>
      </c>
      <c r="F45" s="16"/>
      <c r="G45" s="16"/>
      <c r="H45" s="16">
        <f>ROUND(F45*G45,2)</f>
        <v>0</v>
      </c>
      <c r="I45" s="16"/>
      <c r="J45" s="16"/>
      <c r="K45" s="78">
        <f>J45+I45+H45</f>
        <v>0</v>
      </c>
      <c r="L45" s="16">
        <f>ROUND(E45*F45,2)</f>
        <v>0</v>
      </c>
      <c r="M45" s="16">
        <f>ROUND(H45*E45,2)</f>
        <v>0</v>
      </c>
      <c r="N45" s="16"/>
      <c r="O45" s="16">
        <f>ROUND(J45*E45,2)</f>
        <v>0</v>
      </c>
      <c r="P45" s="79">
        <f>M45+N45+O45</f>
        <v>0</v>
      </c>
    </row>
    <row r="46" spans="1:23" s="17" customFormat="1" ht="25.5" x14ac:dyDescent="0.2">
      <c r="A46" s="49"/>
      <c r="B46" s="55"/>
      <c r="C46" s="120" t="s">
        <v>347</v>
      </c>
      <c r="D46" s="76" t="s">
        <v>30</v>
      </c>
      <c r="E46" s="77">
        <v>1</v>
      </c>
      <c r="F46" s="16"/>
      <c r="G46" s="16"/>
      <c r="H46" s="16"/>
      <c r="I46" s="16"/>
      <c r="J46" s="16"/>
      <c r="K46" s="78">
        <f t="shared" ref="K46" si="39">J46+I46+H46</f>
        <v>0</v>
      </c>
      <c r="L46" s="16"/>
      <c r="M46" s="16"/>
      <c r="N46" s="16">
        <f t="shared" ref="N46" si="40">ROUND(E46*I46,2)</f>
        <v>0</v>
      </c>
      <c r="O46" s="16"/>
      <c r="P46" s="79">
        <f t="shared" ref="P46" si="41">M46+N46+O46</f>
        <v>0</v>
      </c>
    </row>
    <row r="47" spans="1:23" s="17" customFormat="1" ht="18" customHeight="1" x14ac:dyDescent="0.2">
      <c r="A47" s="49"/>
      <c r="B47" s="55"/>
      <c r="C47" s="120" t="s">
        <v>315</v>
      </c>
      <c r="D47" s="76" t="s">
        <v>30</v>
      </c>
      <c r="E47" s="77">
        <v>1</v>
      </c>
      <c r="F47" s="16"/>
      <c r="G47" s="16"/>
      <c r="H47" s="16"/>
      <c r="I47" s="16"/>
      <c r="J47" s="16"/>
      <c r="K47" s="78">
        <f t="shared" ref="K47" si="42">J47+I47+H47</f>
        <v>0</v>
      </c>
      <c r="L47" s="16"/>
      <c r="M47" s="16"/>
      <c r="N47" s="16">
        <f t="shared" ref="N47" si="43">ROUND(E47*I47,2)</f>
        <v>0</v>
      </c>
      <c r="O47" s="16"/>
      <c r="P47" s="79">
        <f t="shared" ref="P47" si="44">M47+N47+O47</f>
        <v>0</v>
      </c>
    </row>
    <row r="48" spans="1:23" s="17" customFormat="1" ht="18" customHeight="1" x14ac:dyDescent="0.2">
      <c r="A48" s="49">
        <v>13</v>
      </c>
      <c r="B48" s="106"/>
      <c r="C48" s="20" t="s">
        <v>316</v>
      </c>
      <c r="D48" s="76" t="s">
        <v>30</v>
      </c>
      <c r="E48" s="77">
        <v>4</v>
      </c>
      <c r="F48" s="16"/>
      <c r="G48" s="16"/>
      <c r="H48" s="16">
        <f>ROUND(F48*G48,2)</f>
        <v>0</v>
      </c>
      <c r="I48" s="16"/>
      <c r="J48" s="16"/>
      <c r="K48" s="78">
        <f>J48+I48+H48</f>
        <v>0</v>
      </c>
      <c r="L48" s="16">
        <f>ROUND(E48*F48,2)</f>
        <v>0</v>
      </c>
      <c r="M48" s="16">
        <f>ROUND(H48*E48,2)</f>
        <v>0</v>
      </c>
      <c r="N48" s="16"/>
      <c r="O48" s="16">
        <f>ROUND(J48*E48,2)</f>
        <v>0</v>
      </c>
      <c r="P48" s="79">
        <f>M48+N48+O48</f>
        <v>0</v>
      </c>
    </row>
    <row r="49" spans="1:16" s="17" customFormat="1" ht="38.25" x14ac:dyDescent="0.2">
      <c r="A49" s="49"/>
      <c r="B49" s="55"/>
      <c r="C49" s="120" t="s">
        <v>317</v>
      </c>
      <c r="D49" s="76" t="s">
        <v>30</v>
      </c>
      <c r="E49" s="77">
        <v>4</v>
      </c>
      <c r="F49" s="16"/>
      <c r="G49" s="16"/>
      <c r="H49" s="16"/>
      <c r="I49" s="16"/>
      <c r="J49" s="16"/>
      <c r="K49" s="78">
        <f t="shared" ref="K49" si="45">J49+I49+H49</f>
        <v>0</v>
      </c>
      <c r="L49" s="16"/>
      <c r="M49" s="16"/>
      <c r="N49" s="16">
        <f t="shared" ref="N49" si="46">ROUND(E49*I49,2)</f>
        <v>0</v>
      </c>
      <c r="O49" s="16"/>
      <c r="P49" s="79">
        <f t="shared" ref="P49" si="47">M49+N49+O49</f>
        <v>0</v>
      </c>
    </row>
    <row r="50" spans="1:16" s="17" customFormat="1" ht="18" customHeight="1" x14ac:dyDescent="0.2">
      <c r="A50" s="49">
        <v>14</v>
      </c>
      <c r="B50" s="106"/>
      <c r="C50" s="20" t="s">
        <v>321</v>
      </c>
      <c r="D50" s="76" t="s">
        <v>28</v>
      </c>
      <c r="E50" s="77">
        <v>2</v>
      </c>
      <c r="F50" s="16"/>
      <c r="G50" s="16"/>
      <c r="H50" s="16">
        <f>ROUND(F50*G50,2)</f>
        <v>0</v>
      </c>
      <c r="I50" s="16"/>
      <c r="J50" s="16"/>
      <c r="K50" s="78">
        <f>J50+I50+H50</f>
        <v>0</v>
      </c>
      <c r="L50" s="16">
        <f>ROUND(E50*F50,2)</f>
        <v>0</v>
      </c>
      <c r="M50" s="16">
        <f>ROUND(H50*E50,2)</f>
        <v>0</v>
      </c>
      <c r="N50" s="16"/>
      <c r="O50" s="16">
        <f>ROUND(J50*E50,2)</f>
        <v>0</v>
      </c>
      <c r="P50" s="79">
        <f>M50+N50+O50</f>
        <v>0</v>
      </c>
    </row>
    <row r="51" spans="1:16" s="17" customFormat="1" ht="38.25" x14ac:dyDescent="0.2">
      <c r="A51" s="49"/>
      <c r="B51" s="55"/>
      <c r="C51" s="120" t="s">
        <v>322</v>
      </c>
      <c r="D51" s="76" t="s">
        <v>28</v>
      </c>
      <c r="E51" s="77">
        <v>1</v>
      </c>
      <c r="F51" s="16"/>
      <c r="G51" s="16"/>
      <c r="H51" s="16"/>
      <c r="I51" s="16"/>
      <c r="J51" s="16"/>
      <c r="K51" s="78">
        <f t="shared" ref="K51" si="48">J51+I51+H51</f>
        <v>0</v>
      </c>
      <c r="L51" s="16"/>
      <c r="M51" s="16"/>
      <c r="N51" s="16">
        <f t="shared" ref="N51" si="49">ROUND(E51*I51,2)</f>
        <v>0</v>
      </c>
      <c r="O51" s="16"/>
      <c r="P51" s="79">
        <f t="shared" ref="P51" si="50">M51+N51+O51</f>
        <v>0</v>
      </c>
    </row>
    <row r="52" spans="1:16" s="17" customFormat="1" ht="38.25" x14ac:dyDescent="0.2">
      <c r="A52" s="49"/>
      <c r="B52" s="55"/>
      <c r="C52" s="120" t="s">
        <v>323</v>
      </c>
      <c r="D52" s="76" t="s">
        <v>28</v>
      </c>
      <c r="E52" s="77">
        <v>1</v>
      </c>
      <c r="F52" s="16"/>
      <c r="G52" s="16"/>
      <c r="H52" s="16"/>
      <c r="I52" s="16"/>
      <c r="J52" s="16"/>
      <c r="K52" s="78">
        <f t="shared" ref="K52" si="51">J52+I52+H52</f>
        <v>0</v>
      </c>
      <c r="L52" s="16"/>
      <c r="M52" s="16"/>
      <c r="N52" s="16">
        <f t="shared" ref="N52" si="52">ROUND(E52*I52,2)</f>
        <v>0</v>
      </c>
      <c r="O52" s="16"/>
      <c r="P52" s="79">
        <f t="shared" ref="P52" si="53">M52+N52+O52</f>
        <v>0</v>
      </c>
    </row>
    <row r="53" spans="1:16" s="17" customFormat="1" ht="18" customHeight="1" x14ac:dyDescent="0.2">
      <c r="A53" s="49">
        <v>15</v>
      </c>
      <c r="B53" s="106"/>
      <c r="C53" s="20" t="s">
        <v>145</v>
      </c>
      <c r="D53" s="76" t="s">
        <v>31</v>
      </c>
      <c r="E53" s="77">
        <v>57</v>
      </c>
      <c r="F53" s="16"/>
      <c r="G53" s="16"/>
      <c r="H53" s="16">
        <f>ROUND(F53*G53,2)</f>
        <v>0</v>
      </c>
      <c r="I53" s="16"/>
      <c r="J53" s="16"/>
      <c r="K53" s="78">
        <f t="shared" ref="K53:K66" si="54">J53+I53+H53</f>
        <v>0</v>
      </c>
      <c r="L53" s="16">
        <f>ROUND(E53*F53,2)</f>
        <v>0</v>
      </c>
      <c r="M53" s="16">
        <f>ROUND(H53*E53,2)</f>
        <v>0</v>
      </c>
      <c r="N53" s="16"/>
      <c r="O53" s="16">
        <f>ROUND(J53*E53,2)</f>
        <v>0</v>
      </c>
      <c r="P53" s="79">
        <f t="shared" ref="P53:P66" si="55">M53+N53+O53</f>
        <v>0</v>
      </c>
    </row>
    <row r="54" spans="1:16" s="17" customFormat="1" ht="18" customHeight="1" x14ac:dyDescent="0.2">
      <c r="A54" s="49"/>
      <c r="B54" s="55"/>
      <c r="C54" s="120" t="s">
        <v>318</v>
      </c>
      <c r="D54" s="76" t="s">
        <v>31</v>
      </c>
      <c r="E54" s="96">
        <v>21</v>
      </c>
      <c r="F54" s="16"/>
      <c r="G54" s="16"/>
      <c r="H54" s="16"/>
      <c r="I54" s="16"/>
      <c r="J54" s="16"/>
      <c r="K54" s="78">
        <f t="shared" si="54"/>
        <v>0</v>
      </c>
      <c r="L54" s="16"/>
      <c r="M54" s="16"/>
      <c r="N54" s="16">
        <f t="shared" ref="N54:N66" si="56">ROUND(I54*E54,2)</f>
        <v>0</v>
      </c>
      <c r="O54" s="16"/>
      <c r="P54" s="79">
        <f t="shared" si="55"/>
        <v>0</v>
      </c>
    </row>
    <row r="55" spans="1:16" s="17" customFormat="1" ht="18" customHeight="1" x14ac:dyDescent="0.2">
      <c r="A55" s="49"/>
      <c r="B55" s="55"/>
      <c r="C55" s="120" t="s">
        <v>319</v>
      </c>
      <c r="D55" s="76" t="s">
        <v>31</v>
      </c>
      <c r="E55" s="96">
        <v>27</v>
      </c>
      <c r="F55" s="16"/>
      <c r="G55" s="16"/>
      <c r="H55" s="16"/>
      <c r="I55" s="16"/>
      <c r="J55" s="16"/>
      <c r="K55" s="78">
        <f t="shared" si="54"/>
        <v>0</v>
      </c>
      <c r="L55" s="16"/>
      <c r="M55" s="16"/>
      <c r="N55" s="16">
        <f t="shared" si="56"/>
        <v>0</v>
      </c>
      <c r="O55" s="16"/>
      <c r="P55" s="79">
        <f t="shared" si="55"/>
        <v>0</v>
      </c>
    </row>
    <row r="56" spans="1:16" s="17" customFormat="1" ht="18" customHeight="1" x14ac:dyDescent="0.2">
      <c r="A56" s="49"/>
      <c r="B56" s="55"/>
      <c r="C56" s="120" t="s">
        <v>320</v>
      </c>
      <c r="D56" s="76" t="s">
        <v>31</v>
      </c>
      <c r="E56" s="96">
        <v>9</v>
      </c>
      <c r="F56" s="16"/>
      <c r="G56" s="16"/>
      <c r="H56" s="16"/>
      <c r="I56" s="16"/>
      <c r="J56" s="16"/>
      <c r="K56" s="78">
        <f t="shared" ref="K56" si="57">J56+I56+H56</f>
        <v>0</v>
      </c>
      <c r="L56" s="16"/>
      <c r="M56" s="16"/>
      <c r="N56" s="16">
        <f t="shared" ref="N56" si="58">ROUND(I56*E56,2)</f>
        <v>0</v>
      </c>
      <c r="O56" s="16"/>
      <c r="P56" s="79">
        <f t="shared" ref="P56" si="59">M56+N56+O56</f>
        <v>0</v>
      </c>
    </row>
    <row r="57" spans="1:16" s="17" customFormat="1" ht="18" customHeight="1" x14ac:dyDescent="0.2">
      <c r="A57" s="49"/>
      <c r="B57" s="55"/>
      <c r="C57" s="120" t="s">
        <v>310</v>
      </c>
      <c r="D57" s="76" t="s">
        <v>30</v>
      </c>
      <c r="E57" s="96">
        <v>1</v>
      </c>
      <c r="F57" s="16"/>
      <c r="G57" s="16"/>
      <c r="H57" s="16"/>
      <c r="I57" s="16"/>
      <c r="J57" s="16"/>
      <c r="K57" s="78">
        <f t="shared" si="54"/>
        <v>0</v>
      </c>
      <c r="L57" s="16"/>
      <c r="M57" s="16"/>
      <c r="N57" s="16">
        <f t="shared" si="56"/>
        <v>0</v>
      </c>
      <c r="O57" s="16"/>
      <c r="P57" s="79">
        <f t="shared" si="55"/>
        <v>0</v>
      </c>
    </row>
    <row r="58" spans="1:16" s="17" customFormat="1" ht="18" customHeight="1" x14ac:dyDescent="0.2">
      <c r="A58" s="49">
        <v>16</v>
      </c>
      <c r="B58" s="106"/>
      <c r="C58" s="20" t="s">
        <v>311</v>
      </c>
      <c r="D58" s="76" t="s">
        <v>31</v>
      </c>
      <c r="E58" s="77">
        <v>57</v>
      </c>
      <c r="F58" s="16"/>
      <c r="G58" s="16"/>
      <c r="H58" s="16">
        <f>ROUND(F58*G58,2)</f>
        <v>0</v>
      </c>
      <c r="I58" s="16"/>
      <c r="J58" s="16"/>
      <c r="K58" s="78">
        <f t="shared" si="54"/>
        <v>0</v>
      </c>
      <c r="L58" s="16">
        <f t="shared" ref="L58:L64" si="60">ROUND(E58*F58,2)</f>
        <v>0</v>
      </c>
      <c r="M58" s="16">
        <f t="shared" ref="M58:M64" si="61">ROUND(H58*E58,2)</f>
        <v>0</v>
      </c>
      <c r="N58" s="16"/>
      <c r="O58" s="16">
        <f t="shared" ref="O58:O64" si="62">ROUND(J58*E58,2)</f>
        <v>0</v>
      </c>
      <c r="P58" s="79">
        <f t="shared" si="55"/>
        <v>0</v>
      </c>
    </row>
    <row r="59" spans="1:16" s="17" customFormat="1" ht="25.5" x14ac:dyDescent="0.2">
      <c r="A59" s="49"/>
      <c r="B59" s="55"/>
      <c r="C59" s="120" t="s">
        <v>324</v>
      </c>
      <c r="D59" s="76" t="s">
        <v>31</v>
      </c>
      <c r="E59" s="96">
        <v>21</v>
      </c>
      <c r="F59" s="16"/>
      <c r="G59" s="16"/>
      <c r="H59" s="16"/>
      <c r="I59" s="16"/>
      <c r="J59" s="16"/>
      <c r="K59" s="78">
        <f t="shared" si="54"/>
        <v>0</v>
      </c>
      <c r="L59" s="16"/>
      <c r="M59" s="16"/>
      <c r="N59" s="16">
        <f t="shared" si="56"/>
        <v>0</v>
      </c>
      <c r="O59" s="16"/>
      <c r="P59" s="79">
        <f t="shared" si="55"/>
        <v>0</v>
      </c>
    </row>
    <row r="60" spans="1:16" s="17" customFormat="1" ht="25.5" x14ac:dyDescent="0.2">
      <c r="A60" s="49"/>
      <c r="B60" s="55"/>
      <c r="C60" s="120" t="s">
        <v>325</v>
      </c>
      <c r="D60" s="76" t="s">
        <v>31</v>
      </c>
      <c r="E60" s="96">
        <v>27</v>
      </c>
      <c r="F60" s="16"/>
      <c r="G60" s="16"/>
      <c r="H60" s="16"/>
      <c r="I60" s="16"/>
      <c r="J60" s="16"/>
      <c r="K60" s="78">
        <f t="shared" si="54"/>
        <v>0</v>
      </c>
      <c r="L60" s="16"/>
      <c r="M60" s="16"/>
      <c r="N60" s="16">
        <f t="shared" si="56"/>
        <v>0</v>
      </c>
      <c r="O60" s="16"/>
      <c r="P60" s="79">
        <f t="shared" si="55"/>
        <v>0</v>
      </c>
    </row>
    <row r="61" spans="1:16" s="17" customFormat="1" ht="25.5" x14ac:dyDescent="0.2">
      <c r="A61" s="49"/>
      <c r="B61" s="55"/>
      <c r="C61" s="120" t="s">
        <v>326</v>
      </c>
      <c r="D61" s="76" t="s">
        <v>31</v>
      </c>
      <c r="E61" s="96">
        <v>9</v>
      </c>
      <c r="F61" s="16"/>
      <c r="G61" s="16"/>
      <c r="H61" s="16"/>
      <c r="I61" s="16"/>
      <c r="J61" s="16"/>
      <c r="K61" s="78">
        <f t="shared" ref="K61" si="63">J61+I61+H61</f>
        <v>0</v>
      </c>
      <c r="L61" s="16"/>
      <c r="M61" s="16"/>
      <c r="N61" s="16">
        <f t="shared" ref="N61" si="64">ROUND(I61*E61,2)</f>
        <v>0</v>
      </c>
      <c r="O61" s="16"/>
      <c r="P61" s="79">
        <f t="shared" ref="P61" si="65">M61+N61+O61</f>
        <v>0</v>
      </c>
    </row>
    <row r="62" spans="1:16" s="17" customFormat="1" ht="18" customHeight="1" x14ac:dyDescent="0.2">
      <c r="A62" s="49"/>
      <c r="B62" s="55"/>
      <c r="C62" s="120" t="s">
        <v>312</v>
      </c>
      <c r="D62" s="76" t="s">
        <v>30</v>
      </c>
      <c r="E62" s="96">
        <v>1</v>
      </c>
      <c r="F62" s="16"/>
      <c r="G62" s="16"/>
      <c r="H62" s="16"/>
      <c r="I62" s="16"/>
      <c r="J62" s="16"/>
      <c r="K62" s="78">
        <f t="shared" si="54"/>
        <v>0</v>
      </c>
      <c r="L62" s="16"/>
      <c r="M62" s="16"/>
      <c r="N62" s="16">
        <f t="shared" si="56"/>
        <v>0</v>
      </c>
      <c r="O62" s="16"/>
      <c r="P62" s="79">
        <f t="shared" si="55"/>
        <v>0</v>
      </c>
    </row>
    <row r="63" spans="1:16" s="17" customFormat="1" ht="18" customHeight="1" x14ac:dyDescent="0.2">
      <c r="A63" s="49">
        <v>17</v>
      </c>
      <c r="B63" s="106"/>
      <c r="C63" s="20" t="s">
        <v>313</v>
      </c>
      <c r="D63" s="76" t="s">
        <v>31</v>
      </c>
      <c r="E63" s="77">
        <v>57</v>
      </c>
      <c r="F63" s="16"/>
      <c r="G63" s="16"/>
      <c r="H63" s="16">
        <f>ROUND(F63*G63,2)</f>
        <v>0</v>
      </c>
      <c r="I63" s="16"/>
      <c r="J63" s="16"/>
      <c r="K63" s="78">
        <f t="shared" si="54"/>
        <v>0</v>
      </c>
      <c r="L63" s="16">
        <f t="shared" si="60"/>
        <v>0</v>
      </c>
      <c r="M63" s="16">
        <f t="shared" si="61"/>
        <v>0</v>
      </c>
      <c r="N63" s="16"/>
      <c r="O63" s="16">
        <f t="shared" si="62"/>
        <v>0</v>
      </c>
      <c r="P63" s="79">
        <f t="shared" si="55"/>
        <v>0</v>
      </c>
    </row>
    <row r="64" spans="1:16" s="17" customFormat="1" ht="38.25" x14ac:dyDescent="0.2">
      <c r="A64" s="49">
        <v>18</v>
      </c>
      <c r="B64" s="106"/>
      <c r="C64" s="20" t="s">
        <v>327</v>
      </c>
      <c r="D64" s="76" t="s">
        <v>47</v>
      </c>
      <c r="E64" s="77">
        <v>5</v>
      </c>
      <c r="F64" s="16"/>
      <c r="G64" s="16"/>
      <c r="H64" s="16">
        <f t="shared" ref="H64" si="66">ROUND(F64*G64,2)</f>
        <v>0</v>
      </c>
      <c r="I64" s="16"/>
      <c r="J64" s="16"/>
      <c r="K64" s="78">
        <f t="shared" si="54"/>
        <v>0</v>
      </c>
      <c r="L64" s="16">
        <f t="shared" si="60"/>
        <v>0</v>
      </c>
      <c r="M64" s="16">
        <f t="shared" si="61"/>
        <v>0</v>
      </c>
      <c r="N64" s="16">
        <f t="shared" si="56"/>
        <v>0</v>
      </c>
      <c r="O64" s="16">
        <f t="shared" si="62"/>
        <v>0</v>
      </c>
      <c r="P64" s="79">
        <f t="shared" si="55"/>
        <v>0</v>
      </c>
    </row>
    <row r="65" spans="1:23" s="17" customFormat="1" ht="63.75" x14ac:dyDescent="0.2">
      <c r="A65" s="49">
        <v>19</v>
      </c>
      <c r="B65" s="106"/>
      <c r="C65" s="153" t="s">
        <v>351</v>
      </c>
      <c r="D65" s="76" t="s">
        <v>30</v>
      </c>
      <c r="E65" s="96">
        <v>1</v>
      </c>
      <c r="F65" s="16"/>
      <c r="G65" s="16"/>
      <c r="H65" s="16">
        <f>ROUND(F65*G65,2)</f>
        <v>0</v>
      </c>
      <c r="I65" s="16"/>
      <c r="J65" s="16"/>
      <c r="K65" s="78">
        <f t="shared" si="54"/>
        <v>0</v>
      </c>
      <c r="L65" s="16">
        <f>ROUND(E65*F65,2)</f>
        <v>0</v>
      </c>
      <c r="M65" s="16">
        <f>ROUND(H65*E65,2)</f>
        <v>0</v>
      </c>
      <c r="N65" s="16">
        <f t="shared" ref="N65" si="67">ROUND(E65*I65,2)</f>
        <v>0</v>
      </c>
      <c r="O65" s="16">
        <f>ROUND(J65*E65,2)</f>
        <v>0</v>
      </c>
      <c r="P65" s="79">
        <f t="shared" si="55"/>
        <v>0</v>
      </c>
    </row>
    <row r="66" spans="1:23" s="149" customFormat="1" ht="51" x14ac:dyDescent="0.2">
      <c r="A66" s="49">
        <v>20</v>
      </c>
      <c r="B66" s="106"/>
      <c r="C66" s="20" t="s">
        <v>314</v>
      </c>
      <c r="D66" s="76" t="s">
        <v>30</v>
      </c>
      <c r="E66" s="77">
        <v>1</v>
      </c>
      <c r="F66" s="16"/>
      <c r="G66" s="16"/>
      <c r="H66" s="16"/>
      <c r="I66" s="16"/>
      <c r="J66" s="16"/>
      <c r="K66" s="78">
        <f t="shared" si="54"/>
        <v>0</v>
      </c>
      <c r="L66" s="16"/>
      <c r="M66" s="16"/>
      <c r="N66" s="16">
        <f t="shared" si="56"/>
        <v>0</v>
      </c>
      <c r="O66" s="16"/>
      <c r="P66" s="79">
        <f t="shared" si="55"/>
        <v>0</v>
      </c>
    </row>
    <row r="67" spans="1:23" s="50" customFormat="1" ht="18" customHeight="1" x14ac:dyDescent="0.2">
      <c r="A67" s="19"/>
      <c r="B67" s="20"/>
      <c r="C67" s="93" t="s">
        <v>165</v>
      </c>
      <c r="D67" s="76"/>
      <c r="E67" s="77"/>
      <c r="F67" s="16"/>
      <c r="G67" s="16"/>
      <c r="H67" s="16"/>
      <c r="I67" s="16"/>
      <c r="J67" s="78"/>
      <c r="K67" s="78"/>
      <c r="L67" s="16"/>
      <c r="M67" s="16"/>
      <c r="N67" s="16"/>
      <c r="O67" s="16"/>
      <c r="P67" s="79"/>
    </row>
    <row r="68" spans="1:23" s="17" customFormat="1" ht="25.5" x14ac:dyDescent="0.2">
      <c r="A68" s="49">
        <v>21</v>
      </c>
      <c r="B68" s="20"/>
      <c r="C68" s="20" t="s">
        <v>167</v>
      </c>
      <c r="D68" s="76" t="s">
        <v>31</v>
      </c>
      <c r="E68" s="96">
        <v>19</v>
      </c>
      <c r="F68" s="16"/>
      <c r="G68" s="16"/>
      <c r="H68" s="16">
        <f>ROUND(F68*G68,2)</f>
        <v>0</v>
      </c>
      <c r="I68" s="16"/>
      <c r="J68" s="16"/>
      <c r="K68" s="78">
        <f t="shared" ref="K68:K72" si="68">J68+I68+H68</f>
        <v>0</v>
      </c>
      <c r="L68" s="16">
        <f>ROUND(E68*F68,2)</f>
        <v>0</v>
      </c>
      <c r="M68" s="16">
        <f>ROUND(H68*E68,2)</f>
        <v>0</v>
      </c>
      <c r="N68" s="16"/>
      <c r="O68" s="16">
        <f>ROUND(J68*E68,2)</f>
        <v>0</v>
      </c>
      <c r="P68" s="79">
        <f t="shared" ref="P68:P72" si="69">M68+N68+O68</f>
        <v>0</v>
      </c>
    </row>
    <row r="69" spans="1:23" s="50" customFormat="1" ht="25.5" x14ac:dyDescent="0.2">
      <c r="A69" s="19"/>
      <c r="B69" s="20"/>
      <c r="C69" s="120" t="s">
        <v>308</v>
      </c>
      <c r="D69" s="76" t="s">
        <v>31</v>
      </c>
      <c r="E69" s="96">
        <v>19</v>
      </c>
      <c r="F69" s="16"/>
      <c r="G69" s="16"/>
      <c r="H69" s="16"/>
      <c r="I69" s="16"/>
      <c r="J69" s="16"/>
      <c r="K69" s="78">
        <f t="shared" si="68"/>
        <v>0</v>
      </c>
      <c r="L69" s="16"/>
      <c r="M69" s="16"/>
      <c r="N69" s="16">
        <f t="shared" ref="N69:N72" si="70">ROUND(E69*I69,2)</f>
        <v>0</v>
      </c>
      <c r="O69" s="16"/>
      <c r="P69" s="79">
        <f t="shared" si="69"/>
        <v>0</v>
      </c>
      <c r="R69" s="100"/>
      <c r="S69" s="100"/>
      <c r="T69" s="100"/>
      <c r="U69" s="100"/>
      <c r="V69" s="100"/>
      <c r="W69" s="100"/>
    </row>
    <row r="70" spans="1:23" s="17" customFormat="1" ht="25.5" x14ac:dyDescent="0.2">
      <c r="A70" s="49">
        <v>22</v>
      </c>
      <c r="B70" s="20"/>
      <c r="C70" s="20" t="s">
        <v>1</v>
      </c>
      <c r="D70" s="76" t="s">
        <v>28</v>
      </c>
      <c r="E70" s="96">
        <v>2</v>
      </c>
      <c r="F70" s="16"/>
      <c r="G70" s="16"/>
      <c r="H70" s="16">
        <f>ROUND(F70*G70,2)</f>
        <v>0</v>
      </c>
      <c r="I70" s="16"/>
      <c r="J70" s="16"/>
      <c r="K70" s="78">
        <f t="shared" si="68"/>
        <v>0</v>
      </c>
      <c r="L70" s="16">
        <f>ROUND(E70*F70,2)</f>
        <v>0</v>
      </c>
      <c r="M70" s="16">
        <f>ROUND(H70*E70,2)</f>
        <v>0</v>
      </c>
      <c r="N70" s="16"/>
      <c r="O70" s="16">
        <f>ROUND(J70*E70,2)</f>
        <v>0</v>
      </c>
      <c r="P70" s="79">
        <f t="shared" si="69"/>
        <v>0</v>
      </c>
    </row>
    <row r="71" spans="1:23" s="50" customFormat="1" ht="18" customHeight="1" x14ac:dyDescent="0.2">
      <c r="A71" s="19"/>
      <c r="B71" s="20"/>
      <c r="C71" s="120" t="s">
        <v>168</v>
      </c>
      <c r="D71" s="76" t="s">
        <v>28</v>
      </c>
      <c r="E71" s="96">
        <v>2</v>
      </c>
      <c r="F71" s="16"/>
      <c r="G71" s="16"/>
      <c r="H71" s="16"/>
      <c r="I71" s="16"/>
      <c r="J71" s="16"/>
      <c r="K71" s="78">
        <f t="shared" si="68"/>
        <v>0</v>
      </c>
      <c r="L71" s="16"/>
      <c r="M71" s="16"/>
      <c r="N71" s="16">
        <f t="shared" si="70"/>
        <v>0</v>
      </c>
      <c r="O71" s="16"/>
      <c r="P71" s="79">
        <f t="shared" si="69"/>
        <v>0</v>
      </c>
      <c r="R71" s="100"/>
      <c r="S71" s="100"/>
      <c r="T71" s="100"/>
      <c r="U71" s="100"/>
      <c r="V71" s="100"/>
      <c r="W71" s="100"/>
    </row>
    <row r="72" spans="1:23" s="50" customFormat="1" ht="18" customHeight="1" thickBot="1" x14ac:dyDescent="0.25">
      <c r="A72" s="19">
        <v>23</v>
      </c>
      <c r="B72" s="20"/>
      <c r="C72" s="20" t="s">
        <v>169</v>
      </c>
      <c r="D72" s="76" t="s">
        <v>30</v>
      </c>
      <c r="E72" s="96">
        <v>1</v>
      </c>
      <c r="F72" s="16"/>
      <c r="G72" s="16"/>
      <c r="H72" s="16"/>
      <c r="I72" s="16"/>
      <c r="J72" s="16"/>
      <c r="K72" s="78">
        <f t="shared" si="68"/>
        <v>0</v>
      </c>
      <c r="L72" s="16"/>
      <c r="M72" s="16"/>
      <c r="N72" s="16">
        <f t="shared" si="70"/>
        <v>0</v>
      </c>
      <c r="O72" s="16"/>
      <c r="P72" s="79">
        <f t="shared" si="69"/>
        <v>0</v>
      </c>
      <c r="R72" s="100"/>
      <c r="S72" s="100"/>
      <c r="T72" s="100"/>
      <c r="U72" s="100"/>
      <c r="V72" s="100"/>
      <c r="W72" s="100"/>
    </row>
    <row r="73" spans="1:23" s="17" customFormat="1" ht="18" customHeight="1" thickBot="1" x14ac:dyDescent="0.25">
      <c r="A73" s="57"/>
      <c r="B73" s="59"/>
      <c r="C73" s="59" t="s">
        <v>8</v>
      </c>
      <c r="D73" s="80"/>
      <c r="E73" s="81"/>
      <c r="F73" s="60"/>
      <c r="G73" s="60"/>
      <c r="H73" s="60"/>
      <c r="I73" s="60"/>
      <c r="J73" s="60"/>
      <c r="K73" s="60"/>
      <c r="L73" s="60">
        <f>SUM(L15:L72)</f>
        <v>0</v>
      </c>
      <c r="M73" s="60">
        <f>SUM(M15:M72)</f>
        <v>0</v>
      </c>
      <c r="N73" s="60">
        <f>SUM(N15:N72)</f>
        <v>0</v>
      </c>
      <c r="O73" s="60">
        <f>SUM(O15:O72)</f>
        <v>0</v>
      </c>
      <c r="P73" s="60">
        <f>SUM(P15:P72)</f>
        <v>0</v>
      </c>
    </row>
    <row r="74" spans="1:23" ht="18" customHeight="1" thickBot="1" x14ac:dyDescent="0.25">
      <c r="A74" s="25"/>
      <c r="B74" s="25"/>
      <c r="C74" s="25"/>
      <c r="D74" s="82"/>
      <c r="E74" s="82"/>
      <c r="F74" s="82"/>
      <c r="G74" s="82"/>
      <c r="H74" s="82"/>
      <c r="I74" s="82"/>
      <c r="J74" s="26"/>
      <c r="K74" s="26" t="s">
        <v>61</v>
      </c>
      <c r="L74" s="119"/>
      <c r="M74" s="83"/>
      <c r="N74" s="16">
        <f>ROUND(N73*0.05,2)</f>
        <v>0</v>
      </c>
      <c r="O74" s="84"/>
      <c r="P74" s="84"/>
    </row>
    <row r="75" spans="1:23" ht="21" customHeight="1" thickBot="1" x14ac:dyDescent="0.25">
      <c r="A75" s="25"/>
      <c r="B75" s="25"/>
      <c r="C75" s="25"/>
      <c r="D75" s="82"/>
      <c r="E75" s="82"/>
      <c r="F75" s="82"/>
      <c r="G75" s="82"/>
      <c r="H75" s="82"/>
      <c r="I75" s="82"/>
      <c r="J75" s="27"/>
      <c r="K75" s="27"/>
      <c r="L75" s="27" t="s">
        <v>16</v>
      </c>
      <c r="M75" s="85">
        <f>M74+M73</f>
        <v>0</v>
      </c>
      <c r="N75" s="85">
        <f>N74+N73</f>
        <v>0</v>
      </c>
      <c r="O75" s="85">
        <f>O74+O73</f>
        <v>0</v>
      </c>
      <c r="P75" s="85">
        <f>SUM(M75:O75)</f>
        <v>0</v>
      </c>
    </row>
    <row r="77" spans="1:23" ht="14.25" x14ac:dyDescent="0.2">
      <c r="B77" s="70" t="s">
        <v>10</v>
      </c>
      <c r="C77" s="70"/>
      <c r="D77" s="33" t="s">
        <v>59</v>
      </c>
      <c r="G77" s="33"/>
      <c r="H77" s="33" t="s">
        <v>17</v>
      </c>
      <c r="I77" s="33"/>
      <c r="J77" s="33"/>
      <c r="K77" s="33"/>
      <c r="M77" s="33"/>
    </row>
    <row r="78" spans="1:23" ht="14.25" x14ac:dyDescent="0.2">
      <c r="D78" s="35" t="s">
        <v>60</v>
      </c>
      <c r="J78" s="30"/>
    </row>
    <row r="79" spans="1:23" ht="14.25" x14ac:dyDescent="0.2">
      <c r="B79" s="35"/>
    </row>
  </sheetData>
  <mergeCells count="7">
    <mergeCell ref="E11:E13"/>
    <mergeCell ref="F11:K12"/>
    <mergeCell ref="L11:P12"/>
    <mergeCell ref="A11:A13"/>
    <mergeCell ref="B11:B13"/>
    <mergeCell ref="C11:C13"/>
    <mergeCell ref="D11:D13"/>
  </mergeCells>
  <phoneticPr fontId="0" type="noConversion"/>
  <printOptions horizontalCentered="1"/>
  <pageMargins left="1.07" right="0.24000000000000002" top="1.07" bottom="0.38" header="0.16" footer="0.2"/>
  <pageSetup paperSize="9" scale="52" fitToHeight="2" orientation="landscape"/>
  <headerFooter>
    <oddFooter>&amp;R&amp;D     &amp;P/&amp;N</oddFooter>
  </headerFooter>
  <extLst>
    <ext xmlns:mx="http://schemas.microsoft.com/office/mac/excel/2008/main" uri="{64002731-A6B0-56B0-2670-7721B7C09600}">
      <mx:PLV Mode="0" OnePage="0" WScale="75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P75"/>
  <sheetViews>
    <sheetView topLeftCell="A49" workbookViewId="0">
      <selection activeCell="C61" sqref="C61"/>
    </sheetView>
  </sheetViews>
  <sheetFormatPr defaultColWidth="9.140625" defaultRowHeight="12.75" x14ac:dyDescent="0.2"/>
  <cols>
    <col min="1" max="1" width="5.140625" style="29" customWidth="1"/>
    <col min="2" max="2" width="14.7109375" style="8" customWidth="1"/>
    <col min="3" max="3" width="36.28515625" style="8" customWidth="1"/>
    <col min="4" max="4" width="7.28515625" style="36" customWidth="1"/>
    <col min="5" max="5" width="8.7109375" style="36" customWidth="1"/>
    <col min="6" max="6" width="9.42578125" style="36" customWidth="1"/>
    <col min="7" max="8" width="9.28515625" style="36" customWidth="1"/>
    <col min="9" max="9" width="9.28515625" style="148" customWidth="1"/>
    <col min="10" max="11" width="9.140625" style="36"/>
    <col min="12" max="12" width="10.42578125" style="36" customWidth="1"/>
    <col min="13" max="13" width="10.140625" style="36" bestFit="1" customWidth="1"/>
    <col min="14" max="16" width="11.28515625" style="36" bestFit="1" customWidth="1"/>
    <col min="17" max="16384" width="9.140625" style="12"/>
  </cols>
  <sheetData>
    <row r="1" spans="1:16" s="4" customFormat="1" ht="18" customHeight="1" x14ac:dyDescent="0.2">
      <c r="A1" s="1"/>
      <c r="B1" s="8"/>
      <c r="C1" s="1" t="s">
        <v>225</v>
      </c>
      <c r="D1" s="36"/>
      <c r="E1" s="3"/>
      <c r="F1" s="3"/>
      <c r="G1" s="3"/>
      <c r="H1" s="3"/>
      <c r="I1" s="10"/>
      <c r="J1" s="3"/>
      <c r="K1" s="3"/>
      <c r="L1" s="3"/>
      <c r="M1" s="3"/>
      <c r="N1" s="3"/>
      <c r="O1" s="3"/>
      <c r="P1" s="3"/>
    </row>
    <row r="2" spans="1:16" s="4" customFormat="1" ht="18" customHeight="1" x14ac:dyDescent="0.2">
      <c r="A2" s="1" t="s">
        <v>45</v>
      </c>
      <c r="B2" s="6"/>
      <c r="C2" s="6"/>
      <c r="D2" s="3"/>
      <c r="E2" s="3"/>
      <c r="F2" s="3"/>
      <c r="G2" s="3"/>
      <c r="H2" s="3"/>
      <c r="I2" s="10"/>
      <c r="J2" s="3"/>
      <c r="K2" s="3"/>
      <c r="L2" s="3"/>
      <c r="M2" s="3"/>
      <c r="N2" s="3"/>
      <c r="O2" s="3"/>
      <c r="P2" s="3"/>
    </row>
    <row r="3" spans="1:16" s="4" customFormat="1" ht="18" customHeight="1" x14ac:dyDescent="0.2">
      <c r="A3" s="7" t="str">
        <f>'Lok.2-0'!A3</f>
        <v>Būves nosaukums: Daudzdzīvokļu dzīvojamās ēkas restaurācija, atjaunošana un pārbūve restaurācijas centra vajadzībām, 2.kārta</v>
      </c>
      <c r="B3" s="6"/>
      <c r="C3" s="6"/>
      <c r="D3" s="3"/>
      <c r="E3" s="3"/>
      <c r="F3" s="3"/>
      <c r="G3" s="3"/>
      <c r="H3" s="3"/>
      <c r="I3" s="10"/>
      <c r="J3" s="3"/>
      <c r="K3" s="3"/>
      <c r="L3" s="3"/>
      <c r="M3" s="3"/>
      <c r="N3" s="3"/>
      <c r="O3" s="3"/>
      <c r="P3" s="3"/>
    </row>
    <row r="4" spans="1:16" s="4" customFormat="1" ht="18" customHeight="1" x14ac:dyDescent="0.2">
      <c r="A4" s="4" t="str">
        <f>Obj.2!A4</f>
        <v>Objekta nosaukums: Dzīvojamā ēka. 2.stāvs</v>
      </c>
      <c r="B4" s="8"/>
      <c r="C4" s="8"/>
      <c r="D4" s="36"/>
      <c r="E4" s="3"/>
      <c r="F4" s="3"/>
      <c r="G4" s="3"/>
      <c r="H4" s="3"/>
      <c r="I4" s="10"/>
      <c r="J4" s="3"/>
      <c r="K4" s="3"/>
      <c r="L4" s="3"/>
      <c r="M4" s="3"/>
      <c r="N4" s="3"/>
      <c r="O4" s="3"/>
      <c r="P4" s="3"/>
    </row>
    <row r="5" spans="1:16" s="4" customFormat="1" ht="18" customHeight="1" x14ac:dyDescent="0.2">
      <c r="A5" s="4" t="str">
        <f>'Lok.2-0'!A4</f>
        <v>Būves adrese: Baznīcas ielā 30, Kuldīgā</v>
      </c>
      <c r="B5" s="8"/>
      <c r="C5" s="8"/>
      <c r="D5" s="36"/>
      <c r="E5" s="3"/>
      <c r="F5" s="3"/>
      <c r="G5" s="3"/>
      <c r="H5" s="3"/>
      <c r="I5" s="10"/>
      <c r="J5" s="3"/>
      <c r="K5" s="3"/>
      <c r="L5" s="3"/>
      <c r="M5" s="3"/>
      <c r="N5" s="3"/>
      <c r="O5" s="3"/>
      <c r="P5" s="3"/>
    </row>
    <row r="6" spans="1:16" s="4" customFormat="1" ht="18" customHeight="1" x14ac:dyDescent="0.2">
      <c r="A6" s="7"/>
      <c r="B6" s="6"/>
      <c r="C6" s="6"/>
      <c r="D6" s="3"/>
      <c r="E6" s="3"/>
      <c r="F6" s="3"/>
      <c r="G6" s="3"/>
      <c r="H6" s="3"/>
      <c r="I6" s="10"/>
      <c r="J6" s="3"/>
      <c r="K6" s="3"/>
      <c r="L6" s="3"/>
      <c r="M6" s="3"/>
      <c r="N6" s="3"/>
      <c r="O6" s="3"/>
      <c r="P6" s="3"/>
    </row>
    <row r="7" spans="1:16" s="4" customFormat="1" ht="18" customHeight="1" x14ac:dyDescent="0.2">
      <c r="A7" s="4" t="s">
        <v>67</v>
      </c>
      <c r="B7" s="8"/>
      <c r="C7" s="8"/>
      <c r="D7" s="36"/>
      <c r="E7" s="3"/>
      <c r="F7" s="3"/>
      <c r="G7" s="3"/>
      <c r="H7" s="3"/>
      <c r="I7" s="10"/>
      <c r="J7" s="3"/>
      <c r="K7" s="3"/>
      <c r="L7" s="3"/>
      <c r="M7" s="3"/>
      <c r="N7" s="3"/>
      <c r="O7" s="3"/>
      <c r="P7" s="3"/>
    </row>
    <row r="8" spans="1:16" s="4" customFormat="1" ht="18" customHeight="1" x14ac:dyDescent="0.2">
      <c r="A8" s="9"/>
      <c r="B8" s="8"/>
      <c r="C8" s="8"/>
      <c r="D8" s="36"/>
      <c r="E8" s="3"/>
      <c r="F8" s="7"/>
      <c r="G8" s="3"/>
      <c r="H8" s="3"/>
      <c r="I8" s="10"/>
      <c r="J8" s="3"/>
      <c r="K8" s="3"/>
      <c r="L8" s="7" t="s">
        <v>35</v>
      </c>
      <c r="M8" s="3"/>
      <c r="N8" s="41"/>
      <c r="O8" s="72">
        <f>P71</f>
        <v>0</v>
      </c>
      <c r="P8" s="3"/>
    </row>
    <row r="9" spans="1:16" s="4" customFormat="1" ht="18" customHeight="1" x14ac:dyDescent="0.2">
      <c r="A9" s="9"/>
      <c r="B9" s="8"/>
      <c r="C9" s="8"/>
      <c r="D9" s="37"/>
      <c r="E9" s="3"/>
      <c r="F9" s="7"/>
      <c r="G9" s="3"/>
      <c r="H9" s="3"/>
      <c r="I9" s="10"/>
      <c r="J9" s="3"/>
      <c r="K9" s="3"/>
      <c r="L9" s="7" t="str">
        <f>'Lok.2-0'!L8</f>
        <v>Tāme sastādīta 2017.gada ___.__________</v>
      </c>
      <c r="M9" s="3"/>
      <c r="N9" s="41"/>
      <c r="O9" s="3"/>
      <c r="P9" s="3"/>
    </row>
    <row r="10" spans="1:16" s="4" customFormat="1" ht="5.25" customHeight="1" thickBot="1" x14ac:dyDescent="0.25">
      <c r="A10" s="11"/>
      <c r="B10" s="6"/>
      <c r="C10" s="6"/>
      <c r="D10" s="3"/>
      <c r="E10" s="3"/>
      <c r="F10" s="3"/>
      <c r="G10" s="3"/>
      <c r="H10" s="3"/>
      <c r="I10" s="10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155" t="s">
        <v>12</v>
      </c>
      <c r="B11" s="155" t="s">
        <v>7</v>
      </c>
      <c r="C11" s="155" t="s">
        <v>11</v>
      </c>
      <c r="D11" s="168" t="s">
        <v>2</v>
      </c>
      <c r="E11" s="168" t="s">
        <v>3</v>
      </c>
      <c r="F11" s="162" t="s">
        <v>13</v>
      </c>
      <c r="G11" s="163"/>
      <c r="H11" s="163"/>
      <c r="I11" s="163"/>
      <c r="J11" s="163"/>
      <c r="K11" s="163"/>
      <c r="L11" s="162" t="s">
        <v>15</v>
      </c>
      <c r="M11" s="163"/>
      <c r="N11" s="163"/>
      <c r="O11" s="163"/>
      <c r="P11" s="164"/>
    </row>
    <row r="12" spans="1:16" s="13" customFormat="1" ht="12.75" customHeight="1" x14ac:dyDescent="0.2">
      <c r="A12" s="156"/>
      <c r="B12" s="156"/>
      <c r="C12" s="156"/>
      <c r="D12" s="169"/>
      <c r="E12" s="169"/>
      <c r="F12" s="165"/>
      <c r="G12" s="166"/>
      <c r="H12" s="166"/>
      <c r="I12" s="166"/>
      <c r="J12" s="166"/>
      <c r="K12" s="166"/>
      <c r="L12" s="165" t="s">
        <v>4</v>
      </c>
      <c r="M12" s="166"/>
      <c r="N12" s="166" t="s">
        <v>6</v>
      </c>
      <c r="O12" s="166"/>
      <c r="P12" s="167" t="s">
        <v>5</v>
      </c>
    </row>
    <row r="13" spans="1:16" s="13" customFormat="1" ht="34.5" thickBot="1" x14ac:dyDescent="0.25">
      <c r="A13" s="157"/>
      <c r="B13" s="157"/>
      <c r="C13" s="157"/>
      <c r="D13" s="170"/>
      <c r="E13" s="170"/>
      <c r="F13" s="44" t="s">
        <v>14</v>
      </c>
      <c r="G13" s="44" t="s">
        <v>41</v>
      </c>
      <c r="H13" s="44" t="s">
        <v>37</v>
      </c>
      <c r="I13" s="44" t="s">
        <v>42</v>
      </c>
      <c r="J13" s="73" t="s">
        <v>39</v>
      </c>
      <c r="K13" s="73" t="s">
        <v>43</v>
      </c>
      <c r="L13" s="113" t="s">
        <v>14</v>
      </c>
      <c r="M13" s="44" t="s">
        <v>37</v>
      </c>
      <c r="N13" s="44" t="s">
        <v>38</v>
      </c>
      <c r="O13" s="73" t="s">
        <v>39</v>
      </c>
      <c r="P13" s="75" t="s">
        <v>44</v>
      </c>
    </row>
    <row r="14" spans="1:16" s="132" customFormat="1" ht="18" customHeight="1" x14ac:dyDescent="0.2">
      <c r="A14" s="134"/>
      <c r="B14" s="138"/>
      <c r="C14" s="93" t="s">
        <v>170</v>
      </c>
      <c r="D14" s="136"/>
      <c r="E14" s="137"/>
      <c r="F14" s="129"/>
      <c r="G14" s="129"/>
      <c r="H14" s="129"/>
      <c r="I14" s="129"/>
      <c r="J14" s="135"/>
      <c r="K14" s="135"/>
      <c r="L14" s="129"/>
      <c r="M14" s="129"/>
      <c r="N14" s="129"/>
      <c r="O14" s="129"/>
      <c r="P14" s="131"/>
    </row>
    <row r="15" spans="1:16" s="132" customFormat="1" ht="18" customHeight="1" x14ac:dyDescent="0.2">
      <c r="A15" s="126"/>
      <c r="B15" s="133"/>
      <c r="C15" s="114" t="s">
        <v>187</v>
      </c>
      <c r="D15" s="127"/>
      <c r="E15" s="128"/>
      <c r="F15" s="129"/>
      <c r="G15" s="129"/>
      <c r="H15" s="129"/>
      <c r="I15" s="129"/>
      <c r="J15" s="130"/>
      <c r="K15" s="130"/>
      <c r="L15" s="129"/>
      <c r="M15" s="129"/>
      <c r="N15" s="129"/>
      <c r="O15" s="129"/>
      <c r="P15" s="131"/>
    </row>
    <row r="16" spans="1:16" s="132" customFormat="1" ht="18" customHeight="1" x14ac:dyDescent="0.2">
      <c r="A16" s="126"/>
      <c r="B16" s="133"/>
      <c r="C16" s="122" t="s">
        <v>171</v>
      </c>
      <c r="D16" s="127"/>
      <c r="E16" s="128"/>
      <c r="F16" s="129"/>
      <c r="G16" s="129"/>
      <c r="H16" s="129"/>
      <c r="I16" s="129"/>
      <c r="J16" s="130"/>
      <c r="K16" s="130"/>
      <c r="L16" s="129"/>
      <c r="M16" s="129"/>
      <c r="N16" s="129"/>
      <c r="O16" s="129"/>
      <c r="P16" s="131"/>
    </row>
    <row r="17" spans="1:16" s="101" customFormat="1" ht="25.5" x14ac:dyDescent="0.2">
      <c r="A17" s="115">
        <v>1</v>
      </c>
      <c r="B17" s="116"/>
      <c r="C17" s="140" t="s">
        <v>328</v>
      </c>
      <c r="D17" s="141" t="s">
        <v>30</v>
      </c>
      <c r="E17" s="77">
        <v>1</v>
      </c>
      <c r="F17" s="89"/>
      <c r="G17" s="89"/>
      <c r="H17" s="89">
        <f>ROUND(F17*G17,2)</f>
        <v>0</v>
      </c>
      <c r="I17" s="16"/>
      <c r="J17" s="90"/>
      <c r="K17" s="90">
        <f>J17+I17+H17</f>
        <v>0</v>
      </c>
      <c r="L17" s="89">
        <f>ROUND(E17*F17,2)</f>
        <v>0</v>
      </c>
      <c r="M17" s="89">
        <f>ROUND(H17*E17,2)</f>
        <v>0</v>
      </c>
      <c r="N17" s="89">
        <f>ROUND(E17*I17,2)</f>
        <v>0</v>
      </c>
      <c r="O17" s="89">
        <f>ROUND(J17*E17,2)</f>
        <v>0</v>
      </c>
      <c r="P17" s="91">
        <f>M17+N17+O17</f>
        <v>0</v>
      </c>
    </row>
    <row r="18" spans="1:16" s="102" customFormat="1" ht="51" x14ac:dyDescent="0.2">
      <c r="A18" s="19"/>
      <c r="B18" s="55"/>
      <c r="C18" s="120" t="s">
        <v>329</v>
      </c>
      <c r="D18" s="76" t="s">
        <v>28</v>
      </c>
      <c r="E18" s="76">
        <v>1</v>
      </c>
      <c r="F18" s="78"/>
      <c r="G18" s="78"/>
      <c r="H18" s="78"/>
      <c r="I18" s="129"/>
      <c r="J18" s="78"/>
      <c r="K18" s="78"/>
      <c r="L18" s="78"/>
      <c r="M18" s="78"/>
      <c r="N18" s="78"/>
      <c r="O18" s="78"/>
      <c r="P18" s="103"/>
    </row>
    <row r="19" spans="1:16" s="102" customFormat="1" ht="38.25" x14ac:dyDescent="0.2">
      <c r="A19" s="19"/>
      <c r="B19" s="55"/>
      <c r="C19" s="120" t="s">
        <v>330</v>
      </c>
      <c r="D19" s="76" t="s">
        <v>28</v>
      </c>
      <c r="E19" s="76">
        <v>1</v>
      </c>
      <c r="F19" s="78"/>
      <c r="G19" s="78"/>
      <c r="H19" s="78"/>
      <c r="I19" s="129"/>
      <c r="J19" s="78"/>
      <c r="K19" s="78"/>
      <c r="L19" s="78"/>
      <c r="M19" s="78"/>
      <c r="N19" s="78"/>
      <c r="O19" s="78"/>
      <c r="P19" s="103"/>
    </row>
    <row r="20" spans="1:16" s="102" customFormat="1" ht="38.25" x14ac:dyDescent="0.2">
      <c r="A20" s="19"/>
      <c r="B20" s="55"/>
      <c r="C20" s="120" t="s">
        <v>172</v>
      </c>
      <c r="D20" s="76" t="s">
        <v>28</v>
      </c>
      <c r="E20" s="76">
        <v>7</v>
      </c>
      <c r="F20" s="78"/>
      <c r="G20" s="78"/>
      <c r="H20" s="78"/>
      <c r="I20" s="129"/>
      <c r="J20" s="78"/>
      <c r="K20" s="78"/>
      <c r="L20" s="78"/>
      <c r="M20" s="78"/>
      <c r="N20" s="78"/>
      <c r="O20" s="78"/>
      <c r="P20" s="103"/>
    </row>
    <row r="21" spans="1:16" s="102" customFormat="1" ht="38.25" x14ac:dyDescent="0.2">
      <c r="A21" s="19"/>
      <c r="B21" s="55"/>
      <c r="C21" s="120" t="s">
        <v>173</v>
      </c>
      <c r="D21" s="76" t="s">
        <v>28</v>
      </c>
      <c r="E21" s="76">
        <v>5</v>
      </c>
      <c r="F21" s="78"/>
      <c r="G21" s="78"/>
      <c r="H21" s="78"/>
      <c r="I21" s="129"/>
      <c r="J21" s="78"/>
      <c r="K21" s="78"/>
      <c r="L21" s="78"/>
      <c r="M21" s="78"/>
      <c r="N21" s="78"/>
      <c r="O21" s="78"/>
      <c r="P21" s="103"/>
    </row>
    <row r="22" spans="1:16" s="102" customFormat="1" ht="51" x14ac:dyDescent="0.2">
      <c r="A22" s="19"/>
      <c r="B22" s="55"/>
      <c r="C22" s="120" t="s">
        <v>174</v>
      </c>
      <c r="D22" s="76" t="s">
        <v>28</v>
      </c>
      <c r="E22" s="76">
        <v>1</v>
      </c>
      <c r="F22" s="78"/>
      <c r="G22" s="78"/>
      <c r="H22" s="78"/>
      <c r="I22" s="129"/>
      <c r="J22" s="78"/>
      <c r="K22" s="78"/>
      <c r="L22" s="78"/>
      <c r="M22" s="78"/>
      <c r="N22" s="78"/>
      <c r="O22" s="78"/>
      <c r="P22" s="103"/>
    </row>
    <row r="23" spans="1:16" s="102" customFormat="1" ht="38.25" x14ac:dyDescent="0.2">
      <c r="A23" s="19"/>
      <c r="B23" s="55"/>
      <c r="C23" s="120" t="s">
        <v>175</v>
      </c>
      <c r="D23" s="76" t="s">
        <v>28</v>
      </c>
      <c r="E23" s="76">
        <v>2</v>
      </c>
      <c r="F23" s="78"/>
      <c r="G23" s="78"/>
      <c r="H23" s="78"/>
      <c r="I23" s="129"/>
      <c r="J23" s="78"/>
      <c r="K23" s="78"/>
      <c r="L23" s="78"/>
      <c r="M23" s="78"/>
      <c r="N23" s="78"/>
      <c r="O23" s="78"/>
      <c r="P23" s="103"/>
    </row>
    <row r="24" spans="1:16" s="102" customFormat="1" ht="38.25" x14ac:dyDescent="0.2">
      <c r="A24" s="19"/>
      <c r="B24" s="55"/>
      <c r="C24" s="120" t="s">
        <v>176</v>
      </c>
      <c r="D24" s="76" t="s">
        <v>28</v>
      </c>
      <c r="E24" s="76">
        <v>1</v>
      </c>
      <c r="F24" s="78"/>
      <c r="G24" s="78"/>
      <c r="H24" s="78"/>
      <c r="I24" s="129"/>
      <c r="J24" s="78"/>
      <c r="K24" s="78"/>
      <c r="L24" s="78"/>
      <c r="M24" s="78"/>
      <c r="N24" s="78"/>
      <c r="O24" s="78"/>
      <c r="P24" s="103"/>
    </row>
    <row r="25" spans="1:16" s="102" customFormat="1" ht="38.25" x14ac:dyDescent="0.2">
      <c r="A25" s="19"/>
      <c r="B25" s="55"/>
      <c r="C25" s="120" t="s">
        <v>331</v>
      </c>
      <c r="D25" s="76" t="s">
        <v>28</v>
      </c>
      <c r="E25" s="76">
        <v>1</v>
      </c>
      <c r="F25" s="78"/>
      <c r="G25" s="78"/>
      <c r="H25" s="78"/>
      <c r="I25" s="129"/>
      <c r="J25" s="78"/>
      <c r="K25" s="78"/>
      <c r="L25" s="78"/>
      <c r="M25" s="78"/>
      <c r="N25" s="78"/>
      <c r="O25" s="78"/>
      <c r="P25" s="103"/>
    </row>
    <row r="26" spans="1:16" s="102" customFormat="1" ht="18" customHeight="1" x14ac:dyDescent="0.2">
      <c r="A26" s="19"/>
      <c r="B26" s="55"/>
      <c r="C26" s="120" t="s">
        <v>177</v>
      </c>
      <c r="D26" s="76" t="s">
        <v>30</v>
      </c>
      <c r="E26" s="76">
        <v>1</v>
      </c>
      <c r="F26" s="78"/>
      <c r="G26" s="78"/>
      <c r="H26" s="78"/>
      <c r="I26" s="129"/>
      <c r="J26" s="78"/>
      <c r="K26" s="78"/>
      <c r="L26" s="78"/>
      <c r="M26" s="78"/>
      <c r="N26" s="78"/>
      <c r="O26" s="78"/>
      <c r="P26" s="103"/>
    </row>
    <row r="27" spans="1:16" s="102" customFormat="1" ht="18" customHeight="1" x14ac:dyDescent="0.2">
      <c r="A27" s="19"/>
      <c r="B27" s="55"/>
      <c r="C27" s="120" t="s">
        <v>178</v>
      </c>
      <c r="D27" s="76" t="s">
        <v>28</v>
      </c>
      <c r="E27" s="76">
        <v>1</v>
      </c>
      <c r="F27" s="78"/>
      <c r="G27" s="78"/>
      <c r="H27" s="78"/>
      <c r="I27" s="129"/>
      <c r="J27" s="78"/>
      <c r="K27" s="78"/>
      <c r="L27" s="78"/>
      <c r="M27" s="78"/>
      <c r="N27" s="78"/>
      <c r="O27" s="78"/>
      <c r="P27" s="103"/>
    </row>
    <row r="28" spans="1:16" s="102" customFormat="1" ht="18" customHeight="1" x14ac:dyDescent="0.2">
      <c r="A28" s="19"/>
      <c r="B28" s="55"/>
      <c r="C28" s="122" t="s">
        <v>179</v>
      </c>
      <c r="D28" s="76"/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03"/>
    </row>
    <row r="29" spans="1:16" s="102" customFormat="1" ht="51" x14ac:dyDescent="0.2">
      <c r="A29" s="19">
        <v>2</v>
      </c>
      <c r="B29" s="55"/>
      <c r="C29" s="20" t="s">
        <v>188</v>
      </c>
      <c r="D29" s="76" t="s">
        <v>31</v>
      </c>
      <c r="E29" s="94">
        <v>150</v>
      </c>
      <c r="F29" s="78"/>
      <c r="G29" s="78"/>
      <c r="H29" s="78">
        <f t="shared" ref="H29:H30" si="0">ROUND(F29*G29,2)</f>
        <v>0</v>
      </c>
      <c r="I29" s="78"/>
      <c r="J29" s="78"/>
      <c r="K29" s="78">
        <f t="shared" ref="K29:K32" si="1">J29+I29+H29</f>
        <v>0</v>
      </c>
      <c r="L29" s="78">
        <f t="shared" ref="L29:L30" si="2">ROUND(E29*F29,2)</f>
        <v>0</v>
      </c>
      <c r="M29" s="78">
        <f t="shared" ref="M29:M30" si="3">ROUND(H29*E29,2)</f>
        <v>0</v>
      </c>
      <c r="N29" s="78"/>
      <c r="O29" s="78">
        <f t="shared" ref="O29:O30" si="4">ROUND(J29*E29,2)</f>
        <v>0</v>
      </c>
      <c r="P29" s="103">
        <f t="shared" ref="P29:P32" si="5">M29+N29+O29</f>
        <v>0</v>
      </c>
    </row>
    <row r="30" spans="1:16" s="102" customFormat="1" ht="18" customHeight="1" x14ac:dyDescent="0.2">
      <c r="A30" s="19">
        <v>3</v>
      </c>
      <c r="B30" s="55"/>
      <c r="C30" s="20" t="s">
        <v>32</v>
      </c>
      <c r="D30" s="76" t="s">
        <v>31</v>
      </c>
      <c r="E30" s="94">
        <v>300</v>
      </c>
      <c r="F30" s="78"/>
      <c r="G30" s="78"/>
      <c r="H30" s="78">
        <f t="shared" si="0"/>
        <v>0</v>
      </c>
      <c r="I30" s="78"/>
      <c r="J30" s="78"/>
      <c r="K30" s="78">
        <f t="shared" si="1"/>
        <v>0</v>
      </c>
      <c r="L30" s="78">
        <f t="shared" si="2"/>
        <v>0</v>
      </c>
      <c r="M30" s="78">
        <f t="shared" si="3"/>
        <v>0</v>
      </c>
      <c r="N30" s="78"/>
      <c r="O30" s="78">
        <f t="shared" si="4"/>
        <v>0</v>
      </c>
      <c r="P30" s="103">
        <f t="shared" si="5"/>
        <v>0</v>
      </c>
    </row>
    <row r="31" spans="1:16" s="102" customFormat="1" ht="51" x14ac:dyDescent="0.2">
      <c r="A31" s="19"/>
      <c r="B31" s="55"/>
      <c r="C31" s="120" t="s">
        <v>180</v>
      </c>
      <c r="D31" s="76" t="s">
        <v>31</v>
      </c>
      <c r="E31" s="94">
        <v>50</v>
      </c>
      <c r="F31" s="78"/>
      <c r="G31" s="78"/>
      <c r="H31" s="78"/>
      <c r="I31" s="78"/>
      <c r="J31" s="78"/>
      <c r="K31" s="78">
        <f t="shared" si="1"/>
        <v>0</v>
      </c>
      <c r="L31" s="78"/>
      <c r="M31" s="78"/>
      <c r="N31" s="78">
        <f t="shared" ref="N31:N32" si="6">ROUND(I31*E31,2)</f>
        <v>0</v>
      </c>
      <c r="O31" s="78"/>
      <c r="P31" s="103">
        <f t="shared" si="5"/>
        <v>0</v>
      </c>
    </row>
    <row r="32" spans="1:16" s="102" customFormat="1" ht="51" x14ac:dyDescent="0.2">
      <c r="A32" s="19"/>
      <c r="B32" s="55"/>
      <c r="C32" s="120" t="s">
        <v>181</v>
      </c>
      <c r="D32" s="76" t="s">
        <v>31</v>
      </c>
      <c r="E32" s="94">
        <v>250</v>
      </c>
      <c r="F32" s="78"/>
      <c r="G32" s="78"/>
      <c r="H32" s="78"/>
      <c r="I32" s="78"/>
      <c r="J32" s="78"/>
      <c r="K32" s="78">
        <f t="shared" si="1"/>
        <v>0</v>
      </c>
      <c r="L32" s="78"/>
      <c r="M32" s="78"/>
      <c r="N32" s="78">
        <f t="shared" si="6"/>
        <v>0</v>
      </c>
      <c r="O32" s="78"/>
      <c r="P32" s="103">
        <f t="shared" si="5"/>
        <v>0</v>
      </c>
    </row>
    <row r="33" spans="1:16" s="102" customFormat="1" ht="18" customHeight="1" x14ac:dyDescent="0.2">
      <c r="A33" s="19"/>
      <c r="B33" s="55"/>
      <c r="C33" s="120" t="s">
        <v>182</v>
      </c>
      <c r="D33" s="76" t="s">
        <v>183</v>
      </c>
      <c r="E33" s="76">
        <v>0.5</v>
      </c>
      <c r="F33" s="78"/>
      <c r="G33" s="78"/>
      <c r="H33" s="78"/>
      <c r="I33" s="78"/>
      <c r="J33" s="78"/>
      <c r="K33" s="78">
        <f t="shared" ref="K33" si="7">J33+I33+H33</f>
        <v>0</v>
      </c>
      <c r="L33" s="78"/>
      <c r="M33" s="78"/>
      <c r="N33" s="78">
        <f t="shared" ref="N33" si="8">ROUND(I33*E33,2)</f>
        <v>0</v>
      </c>
      <c r="O33" s="78"/>
      <c r="P33" s="103">
        <f t="shared" ref="P33" si="9">M33+N33+O33</f>
        <v>0</v>
      </c>
    </row>
    <row r="34" spans="1:16" s="102" customFormat="1" ht="18" customHeight="1" x14ac:dyDescent="0.2">
      <c r="A34" s="19"/>
      <c r="B34" s="55"/>
      <c r="C34" s="120" t="s">
        <v>184</v>
      </c>
      <c r="D34" s="76" t="s">
        <v>183</v>
      </c>
      <c r="E34" s="76">
        <v>2.5</v>
      </c>
      <c r="F34" s="78"/>
      <c r="G34" s="78"/>
      <c r="H34" s="78"/>
      <c r="I34" s="78"/>
      <c r="J34" s="78"/>
      <c r="K34" s="78">
        <f t="shared" ref="K34" si="10">J34+I34+H34</f>
        <v>0</v>
      </c>
      <c r="L34" s="78"/>
      <c r="M34" s="78"/>
      <c r="N34" s="78">
        <f t="shared" ref="N34" si="11">ROUND(I34*E34,2)</f>
        <v>0</v>
      </c>
      <c r="O34" s="78"/>
      <c r="P34" s="103">
        <f t="shared" ref="P34" si="12">M34+N34+O34</f>
        <v>0</v>
      </c>
    </row>
    <row r="35" spans="1:16" s="102" customFormat="1" ht="38.25" x14ac:dyDescent="0.2">
      <c r="A35" s="19">
        <v>4</v>
      </c>
      <c r="B35" s="55"/>
      <c r="C35" s="20" t="s">
        <v>189</v>
      </c>
      <c r="D35" s="76" t="s">
        <v>31</v>
      </c>
      <c r="E35" s="94">
        <v>300</v>
      </c>
      <c r="F35" s="78"/>
      <c r="G35" s="78"/>
      <c r="H35" s="78">
        <f t="shared" ref="H35" si="13">ROUND(F35*G35,2)</f>
        <v>0</v>
      </c>
      <c r="I35" s="78"/>
      <c r="J35" s="78"/>
      <c r="K35" s="78">
        <f t="shared" ref="K35:K38" si="14">J35+I35+H35</f>
        <v>0</v>
      </c>
      <c r="L35" s="78">
        <f t="shared" ref="L35" si="15">ROUND(E35*F35,2)</f>
        <v>0</v>
      </c>
      <c r="M35" s="78">
        <f t="shared" ref="M35" si="16">ROUND(H35*E35,2)</f>
        <v>0</v>
      </c>
      <c r="N35" s="78"/>
      <c r="O35" s="78">
        <f t="shared" ref="O35" si="17">ROUND(J35*E35,2)</f>
        <v>0</v>
      </c>
      <c r="P35" s="103">
        <f t="shared" ref="P35:P38" si="18">M35+N35+O35</f>
        <v>0</v>
      </c>
    </row>
    <row r="36" spans="1:16" s="102" customFormat="1" ht="18" customHeight="1" x14ac:dyDescent="0.2">
      <c r="A36" s="19"/>
      <c r="B36" s="55"/>
      <c r="C36" s="120" t="s">
        <v>185</v>
      </c>
      <c r="D36" s="76" t="s">
        <v>31</v>
      </c>
      <c r="E36" s="94">
        <v>50</v>
      </c>
      <c r="F36" s="78"/>
      <c r="G36" s="78"/>
      <c r="H36" s="78"/>
      <c r="I36" s="78"/>
      <c r="J36" s="78"/>
      <c r="K36" s="78">
        <f t="shared" ref="K36:K37" si="19">J36+I36+H36</f>
        <v>0</v>
      </c>
      <c r="L36" s="78"/>
      <c r="M36" s="78"/>
      <c r="N36" s="78">
        <f t="shared" ref="N36:N37" si="20">ROUND(I36*E36,2)</f>
        <v>0</v>
      </c>
      <c r="O36" s="78"/>
      <c r="P36" s="103">
        <f t="shared" ref="P36:P37" si="21">M36+N36+O36</f>
        <v>0</v>
      </c>
    </row>
    <row r="37" spans="1:16" s="102" customFormat="1" ht="18" customHeight="1" x14ac:dyDescent="0.2">
      <c r="A37" s="19"/>
      <c r="B37" s="55"/>
      <c r="C37" s="120" t="s">
        <v>186</v>
      </c>
      <c r="D37" s="76" t="s">
        <v>31</v>
      </c>
      <c r="E37" s="94">
        <v>250</v>
      </c>
      <c r="F37" s="78"/>
      <c r="G37" s="78"/>
      <c r="H37" s="78"/>
      <c r="I37" s="78"/>
      <c r="J37" s="78"/>
      <c r="K37" s="78">
        <f t="shared" si="19"/>
        <v>0</v>
      </c>
      <c r="L37" s="78"/>
      <c r="M37" s="78"/>
      <c r="N37" s="78">
        <f t="shared" si="20"/>
        <v>0</v>
      </c>
      <c r="O37" s="78"/>
      <c r="P37" s="103">
        <f t="shared" si="21"/>
        <v>0</v>
      </c>
    </row>
    <row r="38" spans="1:16" s="102" customFormat="1" ht="18" customHeight="1" x14ac:dyDescent="0.2">
      <c r="A38" s="19"/>
      <c r="B38" s="55"/>
      <c r="C38" s="120" t="s">
        <v>200</v>
      </c>
      <c r="D38" s="76" t="s">
        <v>30</v>
      </c>
      <c r="E38" s="76">
        <v>1</v>
      </c>
      <c r="F38" s="78"/>
      <c r="G38" s="78"/>
      <c r="H38" s="78"/>
      <c r="I38" s="78"/>
      <c r="J38" s="78"/>
      <c r="K38" s="78">
        <f t="shared" si="14"/>
        <v>0</v>
      </c>
      <c r="L38" s="78"/>
      <c r="M38" s="78"/>
      <c r="N38" s="78">
        <f t="shared" ref="N38" si="22">ROUND(I38*E38,2)</f>
        <v>0</v>
      </c>
      <c r="O38" s="78"/>
      <c r="P38" s="103">
        <f t="shared" si="18"/>
        <v>0</v>
      </c>
    </row>
    <row r="39" spans="1:16" s="102" customFormat="1" ht="18" customHeight="1" x14ac:dyDescent="0.2">
      <c r="A39" s="19">
        <v>5</v>
      </c>
      <c r="B39" s="55"/>
      <c r="C39" s="20" t="s">
        <v>190</v>
      </c>
      <c r="D39" s="76" t="s">
        <v>28</v>
      </c>
      <c r="E39" s="76">
        <v>46</v>
      </c>
      <c r="F39" s="78"/>
      <c r="G39" s="78"/>
      <c r="H39" s="78">
        <f>ROUND(F39*G39,2)</f>
        <v>0</v>
      </c>
      <c r="I39" s="78"/>
      <c r="J39" s="78"/>
      <c r="K39" s="78">
        <f>J39+I39+H39</f>
        <v>0</v>
      </c>
      <c r="L39" s="78">
        <f>ROUND(E39*F39,2)</f>
        <v>0</v>
      </c>
      <c r="M39" s="78">
        <f>ROUND(H39*E39,2)</f>
        <v>0</v>
      </c>
      <c r="N39" s="78"/>
      <c r="O39" s="78">
        <f>ROUND(J39*E39,2)</f>
        <v>0</v>
      </c>
      <c r="P39" s="103">
        <f>M39+N39+O39</f>
        <v>0</v>
      </c>
    </row>
    <row r="40" spans="1:16" s="102" customFormat="1" ht="51" x14ac:dyDescent="0.2">
      <c r="A40" s="19"/>
      <c r="B40" s="55"/>
      <c r="C40" s="120" t="s">
        <v>192</v>
      </c>
      <c r="D40" s="76" t="s">
        <v>30</v>
      </c>
      <c r="E40" s="76">
        <v>13</v>
      </c>
      <c r="F40" s="78"/>
      <c r="G40" s="78"/>
      <c r="H40" s="78"/>
      <c r="I40" s="78"/>
      <c r="J40" s="78"/>
      <c r="K40" s="78">
        <f>J40+I40+H40</f>
        <v>0</v>
      </c>
      <c r="L40" s="78"/>
      <c r="M40" s="78"/>
      <c r="N40" s="78">
        <f t="shared" ref="N40:N45" si="23">ROUND(E40*I40,2)</f>
        <v>0</v>
      </c>
      <c r="O40" s="78"/>
      <c r="P40" s="103">
        <f>M40+N40+O40</f>
        <v>0</v>
      </c>
    </row>
    <row r="41" spans="1:16" s="102" customFormat="1" ht="51" x14ac:dyDescent="0.2">
      <c r="A41" s="19"/>
      <c r="B41" s="55"/>
      <c r="C41" s="120" t="s">
        <v>191</v>
      </c>
      <c r="D41" s="76" t="s">
        <v>30</v>
      </c>
      <c r="E41" s="76">
        <v>6</v>
      </c>
      <c r="F41" s="78"/>
      <c r="G41" s="78"/>
      <c r="H41" s="78"/>
      <c r="I41" s="78"/>
      <c r="J41" s="78"/>
      <c r="K41" s="78">
        <f>J41+I41+H41</f>
        <v>0</v>
      </c>
      <c r="L41" s="78"/>
      <c r="M41" s="78"/>
      <c r="N41" s="78">
        <f t="shared" ref="N41" si="24">ROUND(E41*I41,2)</f>
        <v>0</v>
      </c>
      <c r="O41" s="78"/>
      <c r="P41" s="103">
        <f>M41+N41+O41</f>
        <v>0</v>
      </c>
    </row>
    <row r="42" spans="1:16" s="102" customFormat="1" ht="51" x14ac:dyDescent="0.2">
      <c r="A42" s="19"/>
      <c r="B42" s="55"/>
      <c r="C42" s="120" t="s">
        <v>352</v>
      </c>
      <c r="D42" s="76" t="s">
        <v>30</v>
      </c>
      <c r="E42" s="76">
        <v>4</v>
      </c>
      <c r="F42" s="78"/>
      <c r="G42" s="78"/>
      <c r="H42" s="78"/>
      <c r="I42" s="78"/>
      <c r="J42" s="78"/>
      <c r="K42" s="78">
        <f t="shared" ref="K42:K43" si="25">J42+I42+H42</f>
        <v>0</v>
      </c>
      <c r="L42" s="78"/>
      <c r="M42" s="78"/>
      <c r="N42" s="78">
        <f t="shared" si="23"/>
        <v>0</v>
      </c>
      <c r="O42" s="78"/>
      <c r="P42" s="103">
        <f t="shared" ref="P42:P43" si="26">M42+N42+O42</f>
        <v>0</v>
      </c>
    </row>
    <row r="43" spans="1:16" s="102" customFormat="1" ht="51" x14ac:dyDescent="0.2">
      <c r="A43" s="19"/>
      <c r="B43" s="55"/>
      <c r="C43" s="120" t="s">
        <v>193</v>
      </c>
      <c r="D43" s="76" t="s">
        <v>30</v>
      </c>
      <c r="E43" s="76">
        <v>1</v>
      </c>
      <c r="F43" s="78"/>
      <c r="G43" s="78"/>
      <c r="H43" s="78"/>
      <c r="I43" s="78"/>
      <c r="J43" s="78"/>
      <c r="K43" s="78">
        <f t="shared" si="25"/>
        <v>0</v>
      </c>
      <c r="L43" s="78"/>
      <c r="M43" s="78"/>
      <c r="N43" s="78">
        <f t="shared" si="23"/>
        <v>0</v>
      </c>
      <c r="O43" s="78"/>
      <c r="P43" s="103">
        <f t="shared" si="26"/>
        <v>0</v>
      </c>
    </row>
    <row r="44" spans="1:16" s="102" customFormat="1" ht="38.25" x14ac:dyDescent="0.2">
      <c r="A44" s="19"/>
      <c r="B44" s="55"/>
      <c r="C44" s="120" t="s">
        <v>194</v>
      </c>
      <c r="D44" s="76" t="s">
        <v>30</v>
      </c>
      <c r="E44" s="76">
        <v>42</v>
      </c>
      <c r="F44" s="78"/>
      <c r="G44" s="78"/>
      <c r="H44" s="78"/>
      <c r="I44" s="78"/>
      <c r="J44" s="78"/>
      <c r="K44" s="78">
        <f>J44+I44+H44</f>
        <v>0</v>
      </c>
      <c r="L44" s="78"/>
      <c r="M44" s="78"/>
      <c r="N44" s="78">
        <f t="shared" si="23"/>
        <v>0</v>
      </c>
      <c r="O44" s="78"/>
      <c r="P44" s="103">
        <f>M44+N44+O44</f>
        <v>0</v>
      </c>
    </row>
    <row r="45" spans="1:16" s="102" customFormat="1" ht="38.25" x14ac:dyDescent="0.2">
      <c r="A45" s="19"/>
      <c r="B45" s="55"/>
      <c r="C45" s="120" t="s">
        <v>195</v>
      </c>
      <c r="D45" s="76" t="s">
        <v>30</v>
      </c>
      <c r="E45" s="76">
        <v>4</v>
      </c>
      <c r="F45" s="78"/>
      <c r="G45" s="78"/>
      <c r="H45" s="78"/>
      <c r="I45" s="78"/>
      <c r="J45" s="78"/>
      <c r="K45" s="78">
        <f>J45+I45+H45</f>
        <v>0</v>
      </c>
      <c r="L45" s="78"/>
      <c r="M45" s="78"/>
      <c r="N45" s="78">
        <f t="shared" si="23"/>
        <v>0</v>
      </c>
      <c r="O45" s="78"/>
      <c r="P45" s="103">
        <f>M45+N45+O45</f>
        <v>0</v>
      </c>
    </row>
    <row r="46" spans="1:16" s="102" customFormat="1" ht="18" customHeight="1" x14ac:dyDescent="0.2">
      <c r="A46" s="19"/>
      <c r="B46" s="55"/>
      <c r="C46" s="114" t="s">
        <v>196</v>
      </c>
      <c r="D46" s="76"/>
      <c r="E46" s="76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103"/>
    </row>
    <row r="47" spans="1:16" s="102" customFormat="1" ht="51" x14ac:dyDescent="0.2">
      <c r="A47" s="19">
        <v>6</v>
      </c>
      <c r="B47" s="55"/>
      <c r="C47" s="20" t="s">
        <v>188</v>
      </c>
      <c r="D47" s="76" t="s">
        <v>31</v>
      </c>
      <c r="E47" s="94">
        <v>150</v>
      </c>
      <c r="F47" s="78"/>
      <c r="G47" s="78"/>
      <c r="H47" s="78">
        <f t="shared" ref="H47:H48" si="27">ROUND(F47*G47,2)</f>
        <v>0</v>
      </c>
      <c r="I47" s="78"/>
      <c r="J47" s="78"/>
      <c r="K47" s="78">
        <f t="shared" ref="K47:K55" si="28">J47+I47+H47</f>
        <v>0</v>
      </c>
      <c r="L47" s="78">
        <f t="shared" ref="L47:L48" si="29">ROUND(E47*F47,2)</f>
        <v>0</v>
      </c>
      <c r="M47" s="78">
        <f t="shared" ref="M47:M48" si="30">ROUND(H47*E47,2)</f>
        <v>0</v>
      </c>
      <c r="N47" s="78"/>
      <c r="O47" s="78">
        <f t="shared" ref="O47:O48" si="31">ROUND(J47*E47,2)</f>
        <v>0</v>
      </c>
      <c r="P47" s="103">
        <f t="shared" ref="P47:P55" si="32">M47+N47+O47</f>
        <v>0</v>
      </c>
    </row>
    <row r="48" spans="1:16" s="102" customFormat="1" ht="18" customHeight="1" x14ac:dyDescent="0.2">
      <c r="A48" s="19">
        <v>7</v>
      </c>
      <c r="B48" s="55"/>
      <c r="C48" s="20" t="s">
        <v>32</v>
      </c>
      <c r="D48" s="76" t="s">
        <v>31</v>
      </c>
      <c r="E48" s="94">
        <v>300</v>
      </c>
      <c r="F48" s="78"/>
      <c r="G48" s="78"/>
      <c r="H48" s="78">
        <f t="shared" si="27"/>
        <v>0</v>
      </c>
      <c r="I48" s="78"/>
      <c r="J48" s="78"/>
      <c r="K48" s="78">
        <f t="shared" si="28"/>
        <v>0</v>
      </c>
      <c r="L48" s="78">
        <f t="shared" si="29"/>
        <v>0</v>
      </c>
      <c r="M48" s="78">
        <f t="shared" si="30"/>
        <v>0</v>
      </c>
      <c r="N48" s="78"/>
      <c r="O48" s="78">
        <f t="shared" si="31"/>
        <v>0</v>
      </c>
      <c r="P48" s="103">
        <f t="shared" si="32"/>
        <v>0</v>
      </c>
    </row>
    <row r="49" spans="1:16" s="102" customFormat="1" ht="51" x14ac:dyDescent="0.2">
      <c r="A49" s="19"/>
      <c r="B49" s="55"/>
      <c r="C49" s="120" t="s">
        <v>180</v>
      </c>
      <c r="D49" s="76" t="s">
        <v>31</v>
      </c>
      <c r="E49" s="94">
        <v>300</v>
      </c>
      <c r="F49" s="78"/>
      <c r="G49" s="78"/>
      <c r="H49" s="78"/>
      <c r="I49" s="78"/>
      <c r="J49" s="78"/>
      <c r="K49" s="78">
        <f t="shared" si="28"/>
        <v>0</v>
      </c>
      <c r="L49" s="78"/>
      <c r="M49" s="78"/>
      <c r="N49" s="78">
        <f t="shared" ref="N49:N50" si="33">ROUND(I49*E49,2)</f>
        <v>0</v>
      </c>
      <c r="O49" s="78"/>
      <c r="P49" s="103">
        <f t="shared" si="32"/>
        <v>0</v>
      </c>
    </row>
    <row r="50" spans="1:16" s="102" customFormat="1" ht="18" customHeight="1" x14ac:dyDescent="0.2">
      <c r="A50" s="19"/>
      <c r="B50" s="55"/>
      <c r="C50" s="120" t="s">
        <v>182</v>
      </c>
      <c r="D50" s="76" t="s">
        <v>183</v>
      </c>
      <c r="E50" s="76">
        <v>3</v>
      </c>
      <c r="F50" s="78"/>
      <c r="G50" s="78"/>
      <c r="H50" s="78"/>
      <c r="I50" s="78"/>
      <c r="J50" s="78"/>
      <c r="K50" s="78">
        <f t="shared" si="28"/>
        <v>0</v>
      </c>
      <c r="L50" s="78"/>
      <c r="M50" s="78"/>
      <c r="N50" s="78">
        <f t="shared" si="33"/>
        <v>0</v>
      </c>
      <c r="O50" s="78"/>
      <c r="P50" s="103">
        <f t="shared" si="32"/>
        <v>0</v>
      </c>
    </row>
    <row r="51" spans="1:16" s="102" customFormat="1" ht="38.25" x14ac:dyDescent="0.2">
      <c r="A51" s="19">
        <v>8</v>
      </c>
      <c r="B51" s="55"/>
      <c r="C51" s="20" t="s">
        <v>189</v>
      </c>
      <c r="D51" s="76" t="s">
        <v>31</v>
      </c>
      <c r="E51" s="94">
        <v>300</v>
      </c>
      <c r="F51" s="78"/>
      <c r="G51" s="78"/>
      <c r="H51" s="78">
        <f t="shared" ref="H51" si="34">ROUND(F51*G51,2)</f>
        <v>0</v>
      </c>
      <c r="I51" s="78"/>
      <c r="J51" s="78"/>
      <c r="K51" s="78">
        <f t="shared" si="28"/>
        <v>0</v>
      </c>
      <c r="L51" s="78">
        <f t="shared" ref="L51" si="35">ROUND(E51*F51,2)</f>
        <v>0</v>
      </c>
      <c r="M51" s="78">
        <f t="shared" ref="M51" si="36">ROUND(H51*E51,2)</f>
        <v>0</v>
      </c>
      <c r="N51" s="78"/>
      <c r="O51" s="78">
        <f t="shared" ref="O51" si="37">ROUND(J51*E51,2)</f>
        <v>0</v>
      </c>
      <c r="P51" s="103">
        <f t="shared" si="32"/>
        <v>0</v>
      </c>
    </row>
    <row r="52" spans="1:16" s="102" customFormat="1" ht="18" customHeight="1" x14ac:dyDescent="0.2">
      <c r="A52" s="19"/>
      <c r="B52" s="55"/>
      <c r="C52" s="120" t="s">
        <v>197</v>
      </c>
      <c r="D52" s="76" t="s">
        <v>31</v>
      </c>
      <c r="E52" s="94">
        <v>50</v>
      </c>
      <c r="F52" s="78"/>
      <c r="G52" s="78"/>
      <c r="H52" s="78"/>
      <c r="I52" s="78"/>
      <c r="J52" s="78"/>
      <c r="K52" s="78">
        <f t="shared" si="28"/>
        <v>0</v>
      </c>
      <c r="L52" s="78"/>
      <c r="M52" s="78"/>
      <c r="N52" s="78">
        <f t="shared" ref="N52:N55" si="38">ROUND(I52*E52,2)</f>
        <v>0</v>
      </c>
      <c r="O52" s="78"/>
      <c r="P52" s="103">
        <f t="shared" si="32"/>
        <v>0</v>
      </c>
    </row>
    <row r="53" spans="1:16" s="102" customFormat="1" ht="18" customHeight="1" x14ac:dyDescent="0.2">
      <c r="A53" s="19"/>
      <c r="B53" s="55"/>
      <c r="C53" s="120" t="s">
        <v>198</v>
      </c>
      <c r="D53" s="76" t="s">
        <v>31</v>
      </c>
      <c r="E53" s="94">
        <v>250</v>
      </c>
      <c r="F53" s="78"/>
      <c r="G53" s="78"/>
      <c r="H53" s="78"/>
      <c r="I53" s="78"/>
      <c r="J53" s="78"/>
      <c r="K53" s="78">
        <f t="shared" si="28"/>
        <v>0</v>
      </c>
      <c r="L53" s="78"/>
      <c r="M53" s="78"/>
      <c r="N53" s="78">
        <f t="shared" si="38"/>
        <v>0</v>
      </c>
      <c r="O53" s="78"/>
      <c r="P53" s="103">
        <f t="shared" si="32"/>
        <v>0</v>
      </c>
    </row>
    <row r="54" spans="1:16" s="102" customFormat="1" ht="18" customHeight="1" x14ac:dyDescent="0.2">
      <c r="A54" s="19"/>
      <c r="B54" s="55"/>
      <c r="C54" s="120" t="s">
        <v>200</v>
      </c>
      <c r="D54" s="76" t="s">
        <v>30</v>
      </c>
      <c r="E54" s="76">
        <v>1</v>
      </c>
      <c r="F54" s="78"/>
      <c r="G54" s="78"/>
      <c r="H54" s="78"/>
      <c r="I54" s="78"/>
      <c r="J54" s="78"/>
      <c r="K54" s="78">
        <f t="shared" si="28"/>
        <v>0</v>
      </c>
      <c r="L54" s="78"/>
      <c r="M54" s="78"/>
      <c r="N54" s="78">
        <f t="shared" si="38"/>
        <v>0</v>
      </c>
      <c r="O54" s="78"/>
      <c r="P54" s="103">
        <f t="shared" si="32"/>
        <v>0</v>
      </c>
    </row>
    <row r="55" spans="1:16" s="102" customFormat="1" ht="18" customHeight="1" x14ac:dyDescent="0.2">
      <c r="A55" s="19">
        <v>9</v>
      </c>
      <c r="B55" s="55"/>
      <c r="C55" s="20" t="s">
        <v>199</v>
      </c>
      <c r="D55" s="76" t="s">
        <v>28</v>
      </c>
      <c r="E55" s="76">
        <v>5</v>
      </c>
      <c r="F55" s="78"/>
      <c r="G55" s="78"/>
      <c r="H55" s="78">
        <f t="shared" ref="H55" si="39">ROUND(F55*G55,2)</f>
        <v>0</v>
      </c>
      <c r="I55" s="78"/>
      <c r="J55" s="78"/>
      <c r="K55" s="78">
        <f t="shared" si="28"/>
        <v>0</v>
      </c>
      <c r="L55" s="78">
        <f t="shared" ref="L55" si="40">ROUND(E55*F55,2)</f>
        <v>0</v>
      </c>
      <c r="M55" s="78">
        <f t="shared" ref="M55" si="41">ROUND(H55*E55,2)</f>
        <v>0</v>
      </c>
      <c r="N55" s="78">
        <f t="shared" si="38"/>
        <v>0</v>
      </c>
      <c r="O55" s="78">
        <f t="shared" ref="O55" si="42">ROUND(J55*E55,2)</f>
        <v>0</v>
      </c>
      <c r="P55" s="103">
        <f t="shared" si="32"/>
        <v>0</v>
      </c>
    </row>
    <row r="56" spans="1:16" s="102" customFormat="1" ht="18" customHeight="1" x14ac:dyDescent="0.2">
      <c r="A56" s="19">
        <v>10</v>
      </c>
      <c r="B56" s="55"/>
      <c r="C56" s="20" t="s">
        <v>201</v>
      </c>
      <c r="D56" s="76" t="s">
        <v>28</v>
      </c>
      <c r="E56" s="76">
        <v>17</v>
      </c>
      <c r="F56" s="78"/>
      <c r="G56" s="78"/>
      <c r="H56" s="78">
        <f>ROUND(F56*G56,2)</f>
        <v>0</v>
      </c>
      <c r="I56" s="78"/>
      <c r="J56" s="78"/>
      <c r="K56" s="78">
        <f>J56+I56+H56</f>
        <v>0</v>
      </c>
      <c r="L56" s="78">
        <f>ROUND(E56*F56,2)</f>
        <v>0</v>
      </c>
      <c r="M56" s="78">
        <f>ROUND(H56*E56,2)</f>
        <v>0</v>
      </c>
      <c r="N56" s="78"/>
      <c r="O56" s="78">
        <f>ROUND(J56*E56,2)</f>
        <v>0</v>
      </c>
      <c r="P56" s="103">
        <f>M56+N56+O56</f>
        <v>0</v>
      </c>
    </row>
    <row r="57" spans="1:16" s="102" customFormat="1" ht="51" x14ac:dyDescent="0.2">
      <c r="A57" s="19"/>
      <c r="B57" s="55"/>
      <c r="C57" s="120" t="s">
        <v>332</v>
      </c>
      <c r="D57" s="76" t="s">
        <v>30</v>
      </c>
      <c r="E57" s="76">
        <v>6</v>
      </c>
      <c r="F57" s="78"/>
      <c r="G57" s="78"/>
      <c r="H57" s="78"/>
      <c r="I57" s="78"/>
      <c r="J57" s="78"/>
      <c r="K57" s="78">
        <f>J57+I57+H57</f>
        <v>0</v>
      </c>
      <c r="L57" s="78"/>
      <c r="M57" s="78"/>
      <c r="N57" s="78">
        <f t="shared" ref="N57" si="43">ROUND(E57*I57,2)</f>
        <v>0</v>
      </c>
      <c r="O57" s="78"/>
      <c r="P57" s="103">
        <f>M57+N57+O57</f>
        <v>0</v>
      </c>
    </row>
    <row r="58" spans="1:16" s="102" customFormat="1" ht="51" x14ac:dyDescent="0.2">
      <c r="A58" s="19"/>
      <c r="B58" s="55"/>
      <c r="C58" s="120" t="s">
        <v>333</v>
      </c>
      <c r="D58" s="76" t="s">
        <v>30</v>
      </c>
      <c r="E58" s="76">
        <v>2</v>
      </c>
      <c r="F58" s="78"/>
      <c r="G58" s="78"/>
      <c r="H58" s="78"/>
      <c r="I58" s="78"/>
      <c r="J58" s="78"/>
      <c r="K58" s="78">
        <f>J58+I58+H58</f>
        <v>0</v>
      </c>
      <c r="L58" s="78"/>
      <c r="M58" s="78"/>
      <c r="N58" s="78">
        <f t="shared" ref="N58" si="44">ROUND(E58*I58,2)</f>
        <v>0</v>
      </c>
      <c r="O58" s="78"/>
      <c r="P58" s="103">
        <f>M58+N58+O58</f>
        <v>0</v>
      </c>
    </row>
    <row r="59" spans="1:16" s="102" customFormat="1" ht="51" x14ac:dyDescent="0.2">
      <c r="A59" s="19"/>
      <c r="B59" s="55"/>
      <c r="C59" s="120" t="s">
        <v>202</v>
      </c>
      <c r="D59" s="76" t="s">
        <v>30</v>
      </c>
      <c r="E59" s="76">
        <v>7</v>
      </c>
      <c r="F59" s="78"/>
      <c r="G59" s="78"/>
      <c r="H59" s="78"/>
      <c r="I59" s="78"/>
      <c r="J59" s="78"/>
      <c r="K59" s="78">
        <f>J59+I59+H59</f>
        <v>0</v>
      </c>
      <c r="L59" s="78"/>
      <c r="M59" s="78"/>
      <c r="N59" s="78">
        <f t="shared" ref="N59" si="45">ROUND(E59*I59,2)</f>
        <v>0</v>
      </c>
      <c r="O59" s="78"/>
      <c r="P59" s="103">
        <f>M59+N59+O59</f>
        <v>0</v>
      </c>
    </row>
    <row r="60" spans="1:16" s="102" customFormat="1" ht="18" customHeight="1" x14ac:dyDescent="0.2">
      <c r="A60" s="19">
        <v>11</v>
      </c>
      <c r="B60" s="92"/>
      <c r="C60" s="20" t="s">
        <v>73</v>
      </c>
      <c r="D60" s="76" t="s">
        <v>28</v>
      </c>
      <c r="E60" s="76">
        <v>4</v>
      </c>
      <c r="F60" s="78"/>
      <c r="G60" s="78"/>
      <c r="H60" s="78">
        <f t="shared" ref="H60" si="46">ROUND(F60*G60,2)</f>
        <v>0</v>
      </c>
      <c r="I60" s="78"/>
      <c r="J60" s="78"/>
      <c r="K60" s="78">
        <f t="shared" ref="K60" si="47">J60+I60+H60</f>
        <v>0</v>
      </c>
      <c r="L60" s="78">
        <f t="shared" ref="L60" si="48">ROUND(E60*F60,2)</f>
        <v>0</v>
      </c>
      <c r="M60" s="78">
        <f t="shared" ref="M60" si="49">ROUND(H60*E60,2)</f>
        <v>0</v>
      </c>
      <c r="N60" s="78"/>
      <c r="O60" s="78">
        <f t="shared" ref="O60" si="50">ROUND(J60*E60,2)</f>
        <v>0</v>
      </c>
      <c r="P60" s="103">
        <f t="shared" ref="P60" si="51">M60+N60+O60</f>
        <v>0</v>
      </c>
    </row>
    <row r="61" spans="1:16" s="102" customFormat="1" ht="63.75" x14ac:dyDescent="0.2">
      <c r="A61" s="19"/>
      <c r="B61" s="55"/>
      <c r="C61" s="152" t="s">
        <v>204</v>
      </c>
      <c r="D61" s="76" t="s">
        <v>28</v>
      </c>
      <c r="E61" s="76">
        <v>3</v>
      </c>
      <c r="F61" s="78"/>
      <c r="G61" s="78"/>
      <c r="H61" s="78"/>
      <c r="I61" s="150"/>
      <c r="J61" s="78"/>
      <c r="K61" s="78">
        <f t="shared" ref="K61:K63" si="52">J61+I61+H61</f>
        <v>0</v>
      </c>
      <c r="L61" s="78"/>
      <c r="M61" s="78"/>
      <c r="N61" s="78">
        <f t="shared" ref="N61:N62" si="53">ROUND(I61*E61,2)</f>
        <v>0</v>
      </c>
      <c r="O61" s="78"/>
      <c r="P61" s="103">
        <f t="shared" ref="P61:P63" si="54">M61+N61+O61</f>
        <v>0</v>
      </c>
    </row>
    <row r="62" spans="1:16" s="102" customFormat="1" ht="63.75" x14ac:dyDescent="0.2">
      <c r="A62" s="19"/>
      <c r="B62" s="55"/>
      <c r="C62" s="120" t="s">
        <v>334</v>
      </c>
      <c r="D62" s="76" t="s">
        <v>28</v>
      </c>
      <c r="E62" s="76">
        <v>1</v>
      </c>
      <c r="F62" s="78"/>
      <c r="G62" s="78"/>
      <c r="H62" s="78"/>
      <c r="I62" s="150"/>
      <c r="J62" s="78"/>
      <c r="K62" s="78">
        <f t="shared" si="52"/>
        <v>0</v>
      </c>
      <c r="L62" s="78"/>
      <c r="M62" s="78"/>
      <c r="N62" s="78">
        <f t="shared" si="53"/>
        <v>0</v>
      </c>
      <c r="O62" s="78"/>
      <c r="P62" s="103">
        <f t="shared" si="54"/>
        <v>0</v>
      </c>
    </row>
    <row r="63" spans="1:16" s="102" customFormat="1" ht="18" customHeight="1" x14ac:dyDescent="0.2">
      <c r="A63" s="19">
        <v>12</v>
      </c>
      <c r="B63" s="55"/>
      <c r="C63" s="20" t="s">
        <v>203</v>
      </c>
      <c r="D63" s="76" t="s">
        <v>28</v>
      </c>
      <c r="E63" s="76">
        <v>22</v>
      </c>
      <c r="F63" s="78"/>
      <c r="G63" s="78"/>
      <c r="H63" s="78">
        <f t="shared" ref="H63" si="55">ROUND(F63*G63,2)</f>
        <v>0</v>
      </c>
      <c r="I63" s="78"/>
      <c r="J63" s="78"/>
      <c r="K63" s="78">
        <f t="shared" si="52"/>
        <v>0</v>
      </c>
      <c r="L63" s="78">
        <f t="shared" ref="L63" si="56">ROUND(E63*F63,2)</f>
        <v>0</v>
      </c>
      <c r="M63" s="78">
        <f t="shared" ref="M63" si="57">ROUND(H63*E63,2)</f>
        <v>0</v>
      </c>
      <c r="N63" s="78"/>
      <c r="O63" s="78">
        <f t="shared" ref="O63" si="58">ROUND(J63*E63,2)</f>
        <v>0</v>
      </c>
      <c r="P63" s="103">
        <f t="shared" si="54"/>
        <v>0</v>
      </c>
    </row>
    <row r="64" spans="1:16" s="102" customFormat="1" ht="63.75" x14ac:dyDescent="0.2">
      <c r="A64" s="19"/>
      <c r="B64" s="55"/>
      <c r="C64" s="120" t="s">
        <v>335</v>
      </c>
      <c r="D64" s="76" t="s">
        <v>28</v>
      </c>
      <c r="E64" s="76">
        <v>2</v>
      </c>
      <c r="F64" s="78"/>
      <c r="G64" s="78"/>
      <c r="H64" s="78"/>
      <c r="I64" s="150"/>
      <c r="J64" s="78"/>
      <c r="K64" s="78">
        <f t="shared" ref="K64" si="59">J64+I64+H64</f>
        <v>0</v>
      </c>
      <c r="L64" s="78"/>
      <c r="M64" s="78"/>
      <c r="N64" s="78">
        <f t="shared" ref="N64" si="60">ROUND(I64*E64,2)</f>
        <v>0</v>
      </c>
      <c r="O64" s="78"/>
      <c r="P64" s="103">
        <f t="shared" ref="P64" si="61">M64+N64+O64</f>
        <v>0</v>
      </c>
    </row>
    <row r="65" spans="1:16" s="102" customFormat="1" ht="63.75" x14ac:dyDescent="0.2">
      <c r="A65" s="19"/>
      <c r="B65" s="55"/>
      <c r="C65" s="120" t="s">
        <v>336</v>
      </c>
      <c r="D65" s="76" t="s">
        <v>28</v>
      </c>
      <c r="E65" s="76">
        <v>16</v>
      </c>
      <c r="F65" s="78"/>
      <c r="G65" s="78"/>
      <c r="H65" s="78"/>
      <c r="I65" s="150"/>
      <c r="J65" s="78"/>
      <c r="K65" s="78">
        <f t="shared" ref="K65" si="62">J65+I65+H65</f>
        <v>0</v>
      </c>
      <c r="L65" s="78"/>
      <c r="M65" s="78"/>
      <c r="N65" s="78">
        <f t="shared" ref="N65" si="63">ROUND(I65*E65,2)</f>
        <v>0</v>
      </c>
      <c r="O65" s="78"/>
      <c r="P65" s="103">
        <f t="shared" ref="P65" si="64">M65+N65+O65</f>
        <v>0</v>
      </c>
    </row>
    <row r="66" spans="1:16" s="102" customFormat="1" ht="89.25" x14ac:dyDescent="0.2">
      <c r="A66" s="19"/>
      <c r="B66" s="55"/>
      <c r="C66" s="120" t="s">
        <v>337</v>
      </c>
      <c r="D66" s="76" t="s">
        <v>30</v>
      </c>
      <c r="E66" s="76">
        <v>4</v>
      </c>
      <c r="F66" s="78"/>
      <c r="G66" s="78"/>
      <c r="H66" s="78"/>
      <c r="I66" s="150"/>
      <c r="J66" s="78"/>
      <c r="K66" s="78">
        <f t="shared" ref="K66" si="65">J66+I66+H66</f>
        <v>0</v>
      </c>
      <c r="L66" s="78"/>
      <c r="M66" s="78"/>
      <c r="N66" s="78">
        <f t="shared" ref="N66" si="66">ROUND(I66*E66,2)</f>
        <v>0</v>
      </c>
      <c r="O66" s="78"/>
      <c r="P66" s="103">
        <f t="shared" ref="P66" si="67">M66+N66+O66</f>
        <v>0</v>
      </c>
    </row>
    <row r="67" spans="1:16" s="102" customFormat="1" ht="18" customHeight="1" x14ac:dyDescent="0.2">
      <c r="A67" s="19">
        <v>13</v>
      </c>
      <c r="B67" s="92"/>
      <c r="C67" s="20" t="s">
        <v>74</v>
      </c>
      <c r="D67" s="76" t="s">
        <v>30</v>
      </c>
      <c r="E67" s="76">
        <v>1</v>
      </c>
      <c r="F67" s="78"/>
      <c r="G67" s="78"/>
      <c r="H67" s="78"/>
      <c r="I67" s="78"/>
      <c r="J67" s="78"/>
      <c r="K67" s="78">
        <f t="shared" ref="K67" si="68">J67+I67+H67</f>
        <v>0</v>
      </c>
      <c r="L67" s="78"/>
      <c r="M67" s="78"/>
      <c r="N67" s="78">
        <f t="shared" ref="N67" si="69">ROUND(I67*E67,2)</f>
        <v>0</v>
      </c>
      <c r="O67" s="78"/>
      <c r="P67" s="103">
        <f t="shared" ref="P67" si="70">M67+N67+O67</f>
        <v>0</v>
      </c>
    </row>
    <row r="68" spans="1:16" s="102" customFormat="1" ht="26.25" thickBot="1" x14ac:dyDescent="0.25">
      <c r="A68" s="77">
        <v>14</v>
      </c>
      <c r="B68" s="55"/>
      <c r="C68" s="20" t="s">
        <v>212</v>
      </c>
      <c r="D68" s="76" t="s">
        <v>30</v>
      </c>
      <c r="E68" s="76">
        <v>1</v>
      </c>
      <c r="F68" s="78"/>
      <c r="G68" s="78"/>
      <c r="H68" s="78">
        <f>ROUND(F68*G68,2)</f>
        <v>0</v>
      </c>
      <c r="I68" s="78"/>
      <c r="J68" s="78"/>
      <c r="K68" s="78">
        <f t="shared" ref="K68" si="71">J68+I68+H68</f>
        <v>0</v>
      </c>
      <c r="L68" s="78">
        <f>ROUND(E68*F68,2)</f>
        <v>0</v>
      </c>
      <c r="M68" s="78">
        <f>ROUND(H68*E68,2)</f>
        <v>0</v>
      </c>
      <c r="N68" s="78">
        <f>ROUND(E68*I68,2)</f>
        <v>0</v>
      </c>
      <c r="O68" s="78">
        <f>ROUND(J68*E68,2)</f>
        <v>0</v>
      </c>
      <c r="P68" s="103">
        <f t="shared" ref="P68" si="72">M68+N68+O68</f>
        <v>0</v>
      </c>
    </row>
    <row r="69" spans="1:16" s="17" customFormat="1" ht="18" customHeight="1" thickBot="1" x14ac:dyDescent="0.25">
      <c r="A69" s="57"/>
      <c r="B69" s="59"/>
      <c r="C69" s="59" t="s">
        <v>8</v>
      </c>
      <c r="D69" s="80"/>
      <c r="E69" s="81"/>
      <c r="F69" s="60"/>
      <c r="G69" s="60"/>
      <c r="H69" s="60"/>
      <c r="I69" s="60"/>
      <c r="J69" s="60"/>
      <c r="K69" s="60"/>
      <c r="L69" s="60">
        <f>SUM(L14:L68)</f>
        <v>0</v>
      </c>
      <c r="M69" s="60">
        <f>SUM(M14:M68)</f>
        <v>0</v>
      </c>
      <c r="N69" s="60">
        <f>SUM(N14:N68)</f>
        <v>0</v>
      </c>
      <c r="O69" s="60">
        <f>SUM(O14:O68)</f>
        <v>0</v>
      </c>
      <c r="P69" s="95">
        <f>SUM(P14:P68)</f>
        <v>0</v>
      </c>
    </row>
    <row r="70" spans="1:16" ht="18" customHeight="1" thickBot="1" x14ac:dyDescent="0.25">
      <c r="A70" s="25"/>
      <c r="B70" s="25"/>
      <c r="C70" s="25"/>
      <c r="D70" s="82"/>
      <c r="E70" s="82"/>
      <c r="F70" s="82"/>
      <c r="G70" s="82"/>
      <c r="H70" s="82"/>
      <c r="I70" s="34"/>
      <c r="J70" s="26"/>
      <c r="K70" s="26" t="s">
        <v>61</v>
      </c>
      <c r="L70" s="119"/>
      <c r="M70" s="83"/>
      <c r="N70" s="16">
        <f>ROUND(N69*0.05,2)</f>
        <v>0</v>
      </c>
      <c r="O70" s="84"/>
      <c r="P70" s="84"/>
    </row>
    <row r="71" spans="1:16" ht="21" customHeight="1" thickBot="1" x14ac:dyDescent="0.25">
      <c r="A71" s="25"/>
      <c r="B71" s="25"/>
      <c r="C71" s="25"/>
      <c r="D71" s="82"/>
      <c r="E71" s="82"/>
      <c r="F71" s="82"/>
      <c r="G71" s="82"/>
      <c r="H71" s="82"/>
      <c r="I71" s="34"/>
      <c r="J71" s="27"/>
      <c r="K71" s="27"/>
      <c r="L71" s="27" t="s">
        <v>16</v>
      </c>
      <c r="M71" s="85">
        <f>M70+M69</f>
        <v>0</v>
      </c>
      <c r="N71" s="85">
        <f>N70+N69</f>
        <v>0</v>
      </c>
      <c r="O71" s="85">
        <f>O70+O69</f>
        <v>0</v>
      </c>
      <c r="P71" s="85">
        <f>SUM(M71:O71)</f>
        <v>0</v>
      </c>
    </row>
    <row r="73" spans="1:16" ht="14.25" x14ac:dyDescent="0.2">
      <c r="A73" s="12"/>
      <c r="B73" s="70" t="s">
        <v>10</v>
      </c>
      <c r="C73" s="70"/>
      <c r="D73" s="33" t="s">
        <v>59</v>
      </c>
      <c r="G73" s="33"/>
      <c r="H73" s="33" t="s">
        <v>17</v>
      </c>
      <c r="I73" s="34"/>
      <c r="J73" s="33"/>
      <c r="K73" s="33"/>
      <c r="M73" s="33"/>
      <c r="N73" s="12"/>
      <c r="O73" s="12"/>
      <c r="P73" s="12"/>
    </row>
    <row r="74" spans="1:16" ht="14.25" x14ac:dyDescent="0.2">
      <c r="A74" s="12"/>
      <c r="D74" s="35" t="s">
        <v>60</v>
      </c>
      <c r="N74" s="12"/>
      <c r="O74" s="12"/>
      <c r="P74" s="12"/>
    </row>
    <row r="75" spans="1:16" ht="14.25" x14ac:dyDescent="0.2">
      <c r="A75" s="12"/>
      <c r="B75" s="35"/>
      <c r="N75" s="12"/>
      <c r="O75" s="12"/>
      <c r="P75" s="12"/>
    </row>
  </sheetData>
  <mergeCells count="7">
    <mergeCell ref="E11:E13"/>
    <mergeCell ref="F11:K12"/>
    <mergeCell ref="L11:P12"/>
    <mergeCell ref="A11:A13"/>
    <mergeCell ref="B11:B13"/>
    <mergeCell ref="C11:C13"/>
    <mergeCell ref="D11:D13"/>
  </mergeCells>
  <phoneticPr fontId="0" type="noConversion"/>
  <printOptions horizontalCentered="1"/>
  <pageMargins left="1.07" right="0.24000000000000002" top="1.07" bottom="0.38" header="0.16" footer="0.2"/>
  <pageSetup paperSize="9" scale="56" fitToHeight="4" orientation="landscape"/>
  <headerFooter>
    <oddFooter>&amp;R&amp;D     &amp;P/&amp;N</oddFooter>
  </headerFooter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Buvn..koptame 2.k.</vt:lpstr>
      <vt:lpstr>Lok.2-0</vt:lpstr>
      <vt:lpstr>Obj.2</vt:lpstr>
      <vt:lpstr>Lok.2-1-1</vt:lpstr>
      <vt:lpstr>Lok.2-1-2</vt:lpstr>
      <vt:lpstr>Lok.2-1-3</vt:lpstr>
      <vt:lpstr>Lok.2-2</vt:lpstr>
      <vt:lpstr>Lok.2-3</vt:lpstr>
      <vt:lpstr>Lok.2-4</vt:lpstr>
      <vt:lpstr>Lok.2-5</vt:lpstr>
      <vt:lpstr>'Buvn..koptame 2.k.'!Print_Area</vt:lpstr>
      <vt:lpstr>'Lok.2-1-1'!Print_Area</vt:lpstr>
      <vt:lpstr>'Lok.2-1-2'!Print_Area</vt:lpstr>
      <vt:lpstr>'Lok.2-1-3'!Print_Area</vt:lpstr>
      <vt:lpstr>'Lok.2-3'!Print_Area</vt:lpstr>
      <vt:lpstr>'Lok.2-4'!Print_Area</vt:lpstr>
      <vt:lpstr>Obj.2!Print_Area</vt:lpstr>
      <vt:lpstr>'Buvn..koptame 2.k.'!Print_Titles</vt:lpstr>
      <vt:lpstr>'Lok.2-0'!Print_Titles</vt:lpstr>
      <vt:lpstr>'Lok.2-1-1'!Print_Titles</vt:lpstr>
      <vt:lpstr>'Lok.2-1-2'!Print_Titles</vt:lpstr>
      <vt:lpstr>'Lok.2-1-3'!Print_Titles</vt:lpstr>
      <vt:lpstr>'Lok.2-2'!Print_Titles</vt:lpstr>
      <vt:lpstr>'Lok.2-3'!Print_Titles</vt:lpstr>
      <vt:lpstr>'Lok.2-4'!Print_Titles</vt:lpstr>
      <vt:lpstr>Obj.2!Print_Titles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Elin_zi</cp:lastModifiedBy>
  <cp:lastPrinted>2017-05-22T08:53:48Z</cp:lastPrinted>
  <dcterms:created xsi:type="dcterms:W3CDTF">1996-12-24T07:46:00Z</dcterms:created>
  <dcterms:modified xsi:type="dcterms:W3CDTF">2017-06-08T12:01:10Z</dcterms:modified>
</cp:coreProperties>
</file>